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worksheets/sheet3.xml" ContentType="application/vnd.openxmlformats-officedocument.spreadsheetml.worksheet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7.xml" ContentType="application/vnd.openxmlformats-officedocument.spreadsheetml.pivotTab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3.xml" ContentType="application/vnd.openxmlformats-officedocument.spreadsheetml.pivotTable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pivotTables/pivotTable4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pivotCache/pivotCacheRecords2.xml" ContentType="application/vnd.openxmlformats-officedocument.spreadsheetml.pivotCacheRecord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pivotCache/pivotCacheDefinition2.xml" ContentType="application/vnd.openxmlformats-officedocument.spreadsheetml.pivotCacheDefiniti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JoeDocs\Conferences\AIRProposal\eAir\PivotCondenced_May2018\"/>
    </mc:Choice>
  </mc:AlternateContent>
  <bookViews>
    <workbookView xWindow="0" yWindow="0" windowWidth="23970" windowHeight="9120"/>
  </bookViews>
  <sheets>
    <sheet name="Normal" sheetId="1" r:id="rId1"/>
    <sheet name="PullingItAllTogether" sheetId="2" r:id="rId2"/>
    <sheet name="Step1" sheetId="3" r:id="rId3"/>
    <sheet name="Step2" sheetId="4" r:id="rId4"/>
    <sheet name="Step3.1" sheetId="5" r:id="rId5"/>
    <sheet name="Step3.2" sheetId="6" r:id="rId6"/>
    <sheet name="Step3.3" sheetId="7" r:id="rId7"/>
    <sheet name="Step3.4" sheetId="8" r:id="rId8"/>
    <sheet name="Step3.5" sheetId="9" r:id="rId9"/>
  </sheets>
  <definedNames>
    <definedName name="Class">PullingItAllTogether!$T$7</definedName>
    <definedName name="Grade">PullingItAllTogether!$T$8</definedName>
    <definedName name="li_Class">PullingItAllTogether!$D$7:$D$23</definedName>
    <definedName name="lu_FindStu">PullingItAllTogether!$A$7:$E$23</definedName>
    <definedName name="OriginalTable">Step1!$A$6:$E$22</definedName>
  </definedNames>
  <calcPr calcId="162913"/>
  <pivotCaches>
    <pivotCache cacheId="0" r:id="rId10"/>
    <pivotCache cacheId="1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2" l="1"/>
  <c r="Y14" i="2"/>
  <c r="Z14" i="2"/>
  <c r="AA14" i="2"/>
  <c r="X15" i="2"/>
  <c r="Y15" i="2"/>
  <c r="Z15" i="2"/>
  <c r="AA15" i="2"/>
  <c r="X16" i="2"/>
  <c r="Y16" i="2"/>
  <c r="Z16" i="2"/>
  <c r="AA16" i="2"/>
  <c r="Y13" i="2"/>
  <c r="Z13" i="2"/>
  <c r="AA13" i="2"/>
  <c r="X13" i="2"/>
  <c r="Y22" i="2"/>
  <c r="Z22" i="2"/>
  <c r="AA22" i="2"/>
  <c r="Y23" i="2"/>
  <c r="Z23" i="2"/>
  <c r="AA23" i="2"/>
  <c r="Y24" i="2"/>
  <c r="Z24" i="2"/>
  <c r="AA24" i="2"/>
  <c r="Y25" i="2"/>
  <c r="Z25" i="2"/>
  <c r="AA25" i="2"/>
  <c r="X23" i="2"/>
  <c r="X24" i="2"/>
  <c r="X25" i="2"/>
  <c r="X22" i="2"/>
  <c r="J16" i="9"/>
  <c r="K16" i="9"/>
  <c r="L16" i="9"/>
  <c r="M16" i="9"/>
  <c r="J17" i="9"/>
  <c r="K17" i="9"/>
  <c r="L17" i="9"/>
  <c r="M17" i="9"/>
  <c r="J18" i="9"/>
  <c r="K18" i="9"/>
  <c r="L18" i="9"/>
  <c r="M18" i="9"/>
  <c r="K15" i="9"/>
  <c r="L15" i="9"/>
  <c r="M15" i="9"/>
  <c r="J15" i="9"/>
  <c r="I18" i="9"/>
  <c r="I17" i="9"/>
  <c r="I16" i="9"/>
  <c r="I15" i="9"/>
  <c r="M14" i="9"/>
  <c r="L14" i="9"/>
  <c r="K14" i="9"/>
  <c r="J14" i="9"/>
  <c r="J15" i="8"/>
  <c r="I18" i="8"/>
  <c r="I17" i="8"/>
  <c r="I16" i="8"/>
  <c r="I15" i="8"/>
  <c r="M14" i="8"/>
  <c r="L14" i="8"/>
  <c r="K14" i="8"/>
  <c r="J14" i="8"/>
  <c r="J15" i="7"/>
  <c r="I18" i="7"/>
  <c r="I17" i="7"/>
  <c r="I16" i="7"/>
  <c r="I15" i="7"/>
  <c r="M14" i="7"/>
  <c r="L14" i="7"/>
  <c r="K14" i="7"/>
  <c r="J14" i="7"/>
  <c r="J15" i="6"/>
  <c r="I18" i="6"/>
  <c r="I17" i="6"/>
  <c r="I16" i="6"/>
  <c r="I15" i="6"/>
  <c r="M14" i="6"/>
  <c r="L14" i="6"/>
  <c r="K14" i="6"/>
  <c r="J14" i="6"/>
  <c r="I13" i="5"/>
  <c r="I14" i="5"/>
  <c r="I15" i="5"/>
  <c r="I12" i="5"/>
  <c r="K11" i="5"/>
  <c r="L11" i="5"/>
  <c r="M11" i="5"/>
  <c r="J11" i="5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W23" i="2" l="1"/>
  <c r="W24" i="2"/>
  <c r="W25" i="2"/>
  <c r="W22" i="2"/>
  <c r="Y21" i="2"/>
  <c r="Z21" i="2"/>
  <c r="AA21" i="2"/>
  <c r="X21" i="2"/>
  <c r="Y12" i="2"/>
  <c r="Z12" i="2"/>
  <c r="AA12" i="2"/>
  <c r="X12" i="2"/>
  <c r="R12" i="2"/>
  <c r="S12" i="2"/>
  <c r="T12" i="2"/>
  <c r="Q12" i="2"/>
  <c r="W16" i="2"/>
  <c r="W15" i="2"/>
  <c r="W14" i="2"/>
  <c r="W13" i="2"/>
  <c r="P14" i="2"/>
  <c r="P15" i="2"/>
  <c r="P16" i="2"/>
  <c r="P13" i="2"/>
  <c r="A23" i="2"/>
  <c r="A19" i="2"/>
  <c r="A15" i="2"/>
  <c r="A11" i="2"/>
  <c r="A22" i="2"/>
  <c r="A18" i="2"/>
  <c r="A14" i="2"/>
  <c r="A10" i="2"/>
  <c r="A17" i="2"/>
  <c r="A13" i="2"/>
  <c r="A9" i="2"/>
  <c r="A21" i="2"/>
  <c r="A8" i="2"/>
  <c r="A20" i="2"/>
  <c r="A16" i="2"/>
  <c r="A12" i="2"/>
  <c r="A7" i="2"/>
  <c r="Q13" i="2" l="1"/>
  <c r="Q16" i="2"/>
  <c r="R15" i="2"/>
  <c r="Q15" i="2"/>
  <c r="T14" i="2"/>
  <c r="Q14" i="2"/>
  <c r="S14" i="2"/>
  <c r="S15" i="2"/>
  <c r="T16" i="2"/>
  <c r="R14" i="2"/>
  <c r="S16" i="2"/>
  <c r="T13" i="2"/>
  <c r="R16" i="2"/>
  <c r="S13" i="2"/>
  <c r="T15" i="2"/>
  <c r="R13" i="2"/>
</calcChain>
</file>

<file path=xl/comments1.xml><?xml version="1.0" encoding="utf-8"?>
<comments xmlns="http://schemas.openxmlformats.org/spreadsheetml/2006/main">
  <authors>
    <author>Joseph Duggan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Joseph Duggan:</t>
        </r>
        <r>
          <rPr>
            <sz val="9"/>
            <color indexed="81"/>
            <rFont val="Tahoma"/>
            <family val="2"/>
          </rPr>
          <t xml:space="preserve">
Create a row/column search index</t>
        </r>
      </text>
    </comment>
  </commentList>
</comments>
</file>

<file path=xl/comments2.xml><?xml version="1.0" encoding="utf-8"?>
<comments xmlns="http://schemas.openxmlformats.org/spreadsheetml/2006/main">
  <authors>
    <author>Joseph Duggan</author>
  </authors>
  <commentList>
    <comment ref="A5" authorId="0" shapeId="0">
      <text>
        <r>
          <rPr>
            <sz val="9"/>
            <color indexed="81"/>
            <rFont val="Tahoma"/>
            <family val="2"/>
          </rPr>
          <t xml:space="preserve">
Create a row/column search index</t>
        </r>
      </text>
    </comment>
  </commentList>
</comments>
</file>

<file path=xl/sharedStrings.xml><?xml version="1.0" encoding="utf-8"?>
<sst xmlns="http://schemas.openxmlformats.org/spreadsheetml/2006/main" count="465" uniqueCount="111">
  <si>
    <t>Student</t>
  </si>
  <si>
    <t>Class</t>
  </si>
  <si>
    <t>Grade</t>
  </si>
  <si>
    <t>Stu1</t>
  </si>
  <si>
    <t>Stu2</t>
  </si>
  <si>
    <t>Stu3</t>
  </si>
  <si>
    <t>Stu4</t>
  </si>
  <si>
    <t>W</t>
  </si>
  <si>
    <t>N</t>
  </si>
  <si>
    <t>Math 141</t>
  </si>
  <si>
    <t>Engl 101</t>
  </si>
  <si>
    <t>Chem 121</t>
  </si>
  <si>
    <t>Phys 101</t>
  </si>
  <si>
    <t>Art 122</t>
  </si>
  <si>
    <t>Soc 111</t>
  </si>
  <si>
    <t>HORT 208</t>
  </si>
  <si>
    <t>CMPSC</t>
  </si>
  <si>
    <t>CS</t>
  </si>
  <si>
    <t>ANTHR</t>
  </si>
  <si>
    <t>Quarter</t>
  </si>
  <si>
    <t>BRDGE 115</t>
  </si>
  <si>
    <t>ESL 101</t>
  </si>
  <si>
    <t>FRNCH 101</t>
  </si>
  <si>
    <t>SPAN 101</t>
  </si>
  <si>
    <t>BIOL 110</t>
  </si>
  <si>
    <t>ACD 111</t>
  </si>
  <si>
    <t>FSS 215</t>
  </si>
  <si>
    <t>Row Labels</t>
  </si>
  <si>
    <t>Column Labels</t>
  </si>
  <si>
    <t>Count of Grade</t>
  </si>
  <si>
    <t>Q1</t>
  </si>
  <si>
    <t>Q2</t>
  </si>
  <si>
    <t>Q3</t>
  </si>
  <si>
    <t>Q4</t>
  </si>
  <si>
    <t>Q5</t>
  </si>
  <si>
    <t>Average of Grade</t>
  </si>
  <si>
    <t>Average is an issue as some grades are letter grades</t>
  </si>
  <si>
    <t>This tells us how many classes a student took, but not performance</t>
  </si>
  <si>
    <t>W grade for Stu3</t>
  </si>
  <si>
    <t>W Grade for Stu 4</t>
  </si>
  <si>
    <t>…and looks messy</t>
  </si>
  <si>
    <t>Step2</t>
  </si>
  <si>
    <t xml:space="preserve">class </t>
  </si>
  <si>
    <t>Named Regions are this color</t>
  </si>
  <si>
    <t>Regular formulas for row/col headers</t>
  </si>
  <si>
    <t>Vlookup to pick classes as a 'pivot'</t>
  </si>
  <si>
    <t>Step3</t>
  </si>
  <si>
    <t>Add in the grades (Or whatever other column/cell data from</t>
  </si>
  <si>
    <t>the original table one needs.</t>
  </si>
  <si>
    <t>Step1</t>
  </si>
  <si>
    <t>Namedregions</t>
  </si>
  <si>
    <t>This table named</t>
  </si>
  <si>
    <t>Want the grades on a separate line? Insert 'Char(10)</t>
  </si>
  <si>
    <t>lu_findStu</t>
  </si>
  <si>
    <t>N grade for Stu1</t>
  </si>
  <si>
    <t>Index</t>
  </si>
  <si>
    <t>There is a temptation to stop after a few initial attempts.</t>
  </si>
  <si>
    <t>Still not too helpful</t>
  </si>
  <si>
    <t>(Note, in this case the letter grades have particualr meanings</t>
  </si>
  <si>
    <t xml:space="preserve">that we do not want to lose - </t>
  </si>
  <si>
    <t xml:space="preserve">while 'W' has another connotation, so we can't simply convert </t>
  </si>
  <si>
    <t>e.g. 'N' = Audit and no grade is applicable,</t>
  </si>
  <si>
    <t>the letter grades to zero decinal grades and use demical grade only.)</t>
  </si>
  <si>
    <t>This sheet has everything done 'all at once.</t>
  </si>
  <si>
    <t>You may want to go to the 'Review' tab and "Show all comments"</t>
  </si>
  <si>
    <t xml:space="preserve">Added the 'Index' </t>
  </si>
  <si>
    <t>column starting at</t>
  </si>
  <si>
    <t xml:space="preserve"> cell A5</t>
  </si>
  <si>
    <t>Grand Total</t>
  </si>
  <si>
    <t xml:space="preserve">Using the table in Step1, and positioning: </t>
  </si>
  <si>
    <t>'Quarter' in the pivot Columns</t>
  </si>
  <si>
    <t>'Student' in the pivot Columns</t>
  </si>
  <si>
    <t>Count of Grade' in  pivot Values</t>
  </si>
  <si>
    <t>Step3.1</t>
  </si>
  <si>
    <t>From Step2</t>
  </si>
  <si>
    <t>A6 through to E22 as 'OriginalTable'</t>
  </si>
  <si>
    <t>I have put the first detail formula in place.</t>
  </si>
  <si>
    <r>
      <rPr>
        <sz val="11"/>
        <color rgb="FFFF0000"/>
        <rFont val="Calibri"/>
        <family val="2"/>
        <scheme val="minor"/>
      </rPr>
      <t>$</t>
    </r>
    <r>
      <rPr>
        <sz val="11"/>
        <color theme="1"/>
        <rFont val="Calibri"/>
        <family val="2"/>
        <scheme val="minor"/>
      </rPr>
      <t>A15   &amp;   B</t>
    </r>
    <r>
      <rPr>
        <sz val="11"/>
        <color rgb="FFFF0000"/>
        <rFont val="Calibri"/>
        <family val="2"/>
        <scheme val="minor"/>
      </rPr>
      <t>$</t>
    </r>
    <r>
      <rPr>
        <sz val="11"/>
        <color theme="1"/>
        <rFont val="Calibri"/>
        <family val="2"/>
        <scheme val="minor"/>
      </rPr>
      <t>14</t>
    </r>
  </si>
  <si>
    <t>Note carefully the cell references in J15</t>
  </si>
  <si>
    <t>Cellj15 is starting to look 'gnarly' but it works!</t>
  </si>
  <si>
    <t xml:space="preserve">&amp;"/" &amp; </t>
  </si>
  <si>
    <r>
      <t>VLOOKUP($A15&amp;B$14,OriginalTable,</t>
    </r>
    <r>
      <rPr>
        <sz val="11"/>
        <color rgb="FFFF000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,FALSE)</t>
    </r>
  </si>
  <si>
    <r>
      <t>VLOOKUP($A15&amp;B$14,OriginalTable,</t>
    </r>
    <r>
      <rPr>
        <sz val="11"/>
        <color rgb="FFFF0000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,FALSE)  </t>
    </r>
  </si>
  <si>
    <t>Find the class part-&gt;</t>
  </si>
  <si>
    <t>Find the grade part-&gt;</t>
  </si>
  <si>
    <t>Join together</t>
  </si>
  <si>
    <t>Cell J15</t>
  </si>
  <si>
    <t>Step3.2</t>
  </si>
  <si>
    <t>Step3.3</t>
  </si>
  <si>
    <t>WIthIferror</t>
  </si>
  <si>
    <t>Iferror start-&gt;</t>
  </si>
  <si>
    <t>iferror end -&gt;</t>
  </si>
  <si>
    <t>,"")</t>
  </si>
  <si>
    <t>IFERROR(</t>
  </si>
  <si>
    <t>Step3.4</t>
  </si>
  <si>
    <t>To hide the "#N/A" or Div 0 errors</t>
  </si>
  <si>
    <t>Step3.5</t>
  </si>
  <si>
    <t>Force linefeed</t>
  </si>
  <si>
    <t>Char(10) &amp;</t>
  </si>
  <si>
    <t>Note the positioning of the CHAR(10) is a little tricky.</t>
  </si>
  <si>
    <t xml:space="preserve">For  step3 , I have named the cells from </t>
  </si>
  <si>
    <t>(Note, in the word document I stucl with using '4' , and '5' in the vlookups</t>
  </si>
  <si>
    <t>but in this sheet, I created two constants 'class' and 'Grade' for</t>
  </si>
  <si>
    <t>(hopefully) better readability)</t>
  </si>
  <si>
    <t>Showing change to cell J15, but changes need to be propagated.</t>
  </si>
  <si>
    <t>Remember ot propageate the cells after changing cell J15</t>
  </si>
  <si>
    <t>AND setting the cells to allow 'Wrap Text'</t>
  </si>
  <si>
    <t>'Student' in the pivot Rows</t>
  </si>
  <si>
    <t>Go to the Step1 Sheet and NAME cells A6 through E22</t>
  </si>
  <si>
    <t>Create row and columns formulas below</t>
  </si>
  <si>
    <t>Row and columns formulas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</si>
</sst>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 applyAlignment="1">
      <alignment horizontal="left"/>
    </xf>
    <xf numFmtId="0" fontId="0" fillId="2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0" fontId="0" fillId="0" borderId="1" xfId="0" applyBorder="1"/>
    <xf numFmtId="0" fontId="4" fillId="5" borderId="0" xfId="0" applyFont="1" applyFill="1"/>
    <xf numFmtId="0" fontId="1" fillId="3" borderId="0" xfId="0" applyFont="1" applyFill="1"/>
    <xf numFmtId="0" fontId="1" fillId="6" borderId="0" xfId="0" applyFont="1" applyFill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6" borderId="0" xfId="0" applyFill="1"/>
    <xf numFmtId="2" fontId="0" fillId="0" borderId="1" xfId="0" applyNumberFormat="1" applyBorder="1"/>
    <xf numFmtId="0" fontId="1" fillId="2" borderId="1" xfId="0" applyFont="1" applyFill="1" applyBorder="1"/>
    <xf numFmtId="0" fontId="0" fillId="0" borderId="0" xfId="0" applyAlignment="1">
      <alignment horizontal="left" indent="1"/>
    </xf>
    <xf numFmtId="0" fontId="0" fillId="0" borderId="0" xfId="0" applyFill="1"/>
    <xf numFmtId="0" fontId="4" fillId="3" borderId="0" xfId="0" applyFont="1" applyFill="1"/>
    <xf numFmtId="0" fontId="0" fillId="0" borderId="0" xfId="0" applyAlignment="1">
      <alignment vertical="top"/>
    </xf>
    <xf numFmtId="0" fontId="0" fillId="4" borderId="1" xfId="0" applyFill="1" applyBorder="1"/>
    <xf numFmtId="0" fontId="0" fillId="5" borderId="1" xfId="0" applyFill="1" applyBorder="1"/>
    <xf numFmtId="2" fontId="0" fillId="5" borderId="1" xfId="0" applyNumberFormat="1" applyFill="1" applyBorder="1"/>
    <xf numFmtId="0" fontId="0" fillId="7" borderId="1" xfId="0" applyFill="1" applyBorder="1"/>
    <xf numFmtId="0" fontId="0" fillId="0" borderId="0" xfId="0" quotePrefix="1"/>
    <xf numFmtId="0" fontId="0" fillId="7" borderId="0" xfId="0" applyFill="1"/>
    <xf numFmtId="0" fontId="1" fillId="8" borderId="0" xfId="0" applyFont="1" applyFill="1"/>
    <xf numFmtId="0" fontId="0" fillId="0" borderId="0" xfId="0" applyAlignment="1">
      <alignment horizontal="left" vertical="top"/>
    </xf>
    <xf numFmtId="0" fontId="6" fillId="0" borderId="0" xfId="0" applyFont="1" applyFill="1"/>
    <xf numFmtId="0" fontId="6" fillId="0" borderId="0" xfId="0" applyFont="1"/>
    <xf numFmtId="0" fontId="5" fillId="0" borderId="0" xfId="0" applyFont="1"/>
    <xf numFmtId="0" fontId="7" fillId="0" borderId="0" xfId="0" applyFont="1"/>
    <xf numFmtId="0" fontId="7" fillId="0" borderId="0" xfId="0" applyFont="1" applyFill="1"/>
    <xf numFmtId="0" fontId="0" fillId="7" borderId="1" xfId="0" applyFill="1" applyBorder="1" applyAlignment="1">
      <alignment wrapText="1"/>
    </xf>
    <xf numFmtId="0" fontId="5" fillId="7" borderId="0" xfId="0" applyFont="1" applyFill="1"/>
    <xf numFmtId="0" fontId="0" fillId="0" borderId="2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 vertical="top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295275</xdr:colOff>
      <xdr:row>14</xdr:row>
      <xdr:rowOff>28575</xdr:rowOff>
    </xdr:from>
    <xdr:to>
      <xdr:col>14</xdr:col>
      <xdr:colOff>466725</xdr:colOff>
      <xdr:row>15</xdr:row>
      <xdr:rowOff>57150</xdr:rowOff>
    </xdr:to>
    <xdr:sp macro="" textlink="">
      <xdr:nvSpPr>
        <xdr:cNvPr id="2" name="Right Arrow 1"/>
        <xdr:cNvSpPr/>
      </xdr:nvSpPr>
      <xdr:spPr>
        <a:xfrm>
          <a:off x="8220075" y="1743075"/>
          <a:ext cx="781050" cy="219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0</xdr:colOff>
      <xdr:row>13</xdr:row>
      <xdr:rowOff>0</xdr:rowOff>
    </xdr:from>
    <xdr:to>
      <xdr:col>21</xdr:col>
      <xdr:colOff>171450</xdr:colOff>
      <xdr:row>14</xdr:row>
      <xdr:rowOff>28575</xdr:rowOff>
    </xdr:to>
    <xdr:sp macro="" textlink="">
      <xdr:nvSpPr>
        <xdr:cNvPr id="3" name="Right Arrow 2"/>
        <xdr:cNvSpPr/>
      </xdr:nvSpPr>
      <xdr:spPr>
        <a:xfrm>
          <a:off x="12801600" y="1524000"/>
          <a:ext cx="781050" cy="219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seph Duggan" refreshedDate="43203.478231134257" createdVersion="6" refreshedVersion="6" minRefreshableVersion="3" recordCount="17">
  <cacheSource type="worksheet">
    <worksheetSource ref="A1:D18" sheet="Normal"/>
  </cacheSource>
  <cacheFields count="4">
    <cacheField name="Student" numFmtId="0">
      <sharedItems count="4">
        <s v="Stu1"/>
        <s v="Stu2"/>
        <s v="Stu3"/>
        <s v="Stu4"/>
      </sharedItems>
    </cacheField>
    <cacheField name="Quarter" numFmtId="0">
      <sharedItems containsMixedTypes="1" containsNumber="1" containsInteger="1" minValue="1" maxValue="5" count="10">
        <s v="Q1"/>
        <s v="Q2"/>
        <s v="Q3"/>
        <s v="Q4"/>
        <s v="Q5"/>
        <n v="5" u="1"/>
        <n v="2" u="1"/>
        <n v="1" u="1"/>
        <n v="3" u="1"/>
        <n v="4" u="1"/>
      </sharedItems>
    </cacheField>
    <cacheField name="Class" numFmtId="0">
      <sharedItems count="17">
        <s v="Math 141"/>
        <s v="Art 122"/>
        <s v="CMPSC"/>
        <s v="BRDGE 115"/>
        <s v="SPAN 101"/>
        <s v="Engl 101"/>
        <s v="CS"/>
        <s v="Soc 111"/>
        <s v="BIOL 110"/>
        <s v="Chem 121"/>
        <s v="ANTHR"/>
        <s v="ESL 101"/>
        <s v="ACD 111"/>
        <s v="Phys 101"/>
        <s v="HORT 208"/>
        <s v="FRNCH 101"/>
        <s v="FSS 215"/>
      </sharedItems>
    </cacheField>
    <cacheField name="Grade" numFmtId="2">
      <sharedItems containsMixedTypes="1" containsNumber="1" containsInteger="1" minValue="0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oseph Duggan" refreshedDate="43255.375280324071" createdVersion="6" refreshedVersion="6" minRefreshableVersion="3" recordCount="17">
  <cacheSource type="worksheet">
    <worksheetSource ref="A6:E23" sheet="PullingItAllTogether"/>
  </cacheSource>
  <cacheFields count="5">
    <cacheField name="Index" numFmtId="0">
      <sharedItems/>
    </cacheField>
    <cacheField name="Student" numFmtId="0">
      <sharedItems count="4">
        <s v="Stu1"/>
        <s v="Stu2"/>
        <s v="Stu3"/>
        <s v="Stu4"/>
      </sharedItems>
    </cacheField>
    <cacheField name="Quarter" numFmtId="0">
      <sharedItems count="5">
        <s v="Q1"/>
        <s v="Q2"/>
        <s v="Q3"/>
        <s v="Q4"/>
        <s v="Q5"/>
      </sharedItems>
    </cacheField>
    <cacheField name="Class" numFmtId="0">
      <sharedItems/>
    </cacheField>
    <cacheField name="Grade" numFmtId="2">
      <sharedItems containsMixedTypes="1" containsNumber="1" containsInteger="1" minValue="0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x v="0"/>
    <x v="0"/>
    <n v="0"/>
  </r>
  <r>
    <x v="0"/>
    <x v="1"/>
    <x v="1"/>
    <n v="2"/>
  </r>
  <r>
    <x v="0"/>
    <x v="2"/>
    <x v="2"/>
    <n v="1"/>
  </r>
  <r>
    <x v="0"/>
    <x v="3"/>
    <x v="3"/>
    <s v="N"/>
  </r>
  <r>
    <x v="0"/>
    <x v="4"/>
    <x v="4"/>
    <n v="4"/>
  </r>
  <r>
    <x v="1"/>
    <x v="0"/>
    <x v="5"/>
    <n v="4"/>
  </r>
  <r>
    <x v="1"/>
    <x v="2"/>
    <x v="6"/>
    <n v="4"/>
  </r>
  <r>
    <x v="1"/>
    <x v="3"/>
    <x v="7"/>
    <n v="3"/>
  </r>
  <r>
    <x v="1"/>
    <x v="4"/>
    <x v="8"/>
    <n v="1"/>
  </r>
  <r>
    <x v="2"/>
    <x v="0"/>
    <x v="9"/>
    <n v="4"/>
  </r>
  <r>
    <x v="2"/>
    <x v="2"/>
    <x v="10"/>
    <s v="W"/>
  </r>
  <r>
    <x v="2"/>
    <x v="3"/>
    <x v="11"/>
    <n v="1"/>
  </r>
  <r>
    <x v="2"/>
    <x v="4"/>
    <x v="12"/>
    <n v="3"/>
  </r>
  <r>
    <x v="3"/>
    <x v="0"/>
    <x v="13"/>
    <s v="W"/>
  </r>
  <r>
    <x v="3"/>
    <x v="1"/>
    <x v="14"/>
    <n v="4"/>
  </r>
  <r>
    <x v="3"/>
    <x v="3"/>
    <x v="15"/>
    <n v="2"/>
  </r>
  <r>
    <x v="3"/>
    <x v="4"/>
    <x v="16"/>
    <n v="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7">
  <r>
    <s v="Stu1Q1"/>
    <x v="0"/>
    <x v="0"/>
    <s v="Math 141"/>
    <n v="0"/>
  </r>
  <r>
    <s v="Stu1Q2"/>
    <x v="0"/>
    <x v="1"/>
    <s v="Art 122"/>
    <n v="2"/>
  </r>
  <r>
    <s v="Stu1Q3"/>
    <x v="0"/>
    <x v="2"/>
    <s v="CMPSC"/>
    <n v="1"/>
  </r>
  <r>
    <s v="Stu1Q4"/>
    <x v="0"/>
    <x v="3"/>
    <s v="BRDGE 115"/>
    <s v="N"/>
  </r>
  <r>
    <s v="Stu1Q5"/>
    <x v="0"/>
    <x v="4"/>
    <s v="SPAN 101"/>
    <n v="4"/>
  </r>
  <r>
    <s v="Stu2Q1"/>
    <x v="1"/>
    <x v="0"/>
    <s v="Engl 101"/>
    <n v="4"/>
  </r>
  <r>
    <s v="Stu2Q3"/>
    <x v="1"/>
    <x v="2"/>
    <s v="CS"/>
    <n v="4"/>
  </r>
  <r>
    <s v="Stu2Q4"/>
    <x v="1"/>
    <x v="3"/>
    <s v="Soc 111"/>
    <n v="3"/>
  </r>
  <r>
    <s v="Stu2Q5"/>
    <x v="1"/>
    <x v="4"/>
    <s v="BIOL 110"/>
    <n v="1"/>
  </r>
  <r>
    <s v="Stu3Q1"/>
    <x v="2"/>
    <x v="0"/>
    <s v="Chem 121"/>
    <n v="4"/>
  </r>
  <r>
    <s v="Stu3Q3"/>
    <x v="2"/>
    <x v="2"/>
    <s v="ANTHR"/>
    <s v="W"/>
  </r>
  <r>
    <s v="Stu3Q4"/>
    <x v="2"/>
    <x v="3"/>
    <s v="ESL 101"/>
    <n v="1"/>
  </r>
  <r>
    <s v="Stu3Q5"/>
    <x v="2"/>
    <x v="4"/>
    <s v="ACD 111"/>
    <n v="3"/>
  </r>
  <r>
    <s v="Stu4Q1"/>
    <x v="3"/>
    <x v="0"/>
    <s v="Phys 101"/>
    <s v="W"/>
  </r>
  <r>
    <s v="Stu4Q2"/>
    <x v="3"/>
    <x v="1"/>
    <s v="HORT 208"/>
    <n v="4"/>
  </r>
  <r>
    <s v="Stu4Q4"/>
    <x v="3"/>
    <x v="3"/>
    <s v="FRNCH 101"/>
    <n v="2"/>
  </r>
  <r>
    <s v="Stu4Q5"/>
    <x v="3"/>
    <x v="4"/>
    <s v="FSS 215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7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F24:K46" firstHeaderRow="1" firstDataRow="2" firstDataCol="1"/>
  <pivotFields count="4"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11">
        <item m="1" x="7"/>
        <item m="1" x="6"/>
        <item m="1" x="8"/>
        <item m="1" x="9"/>
        <item m="1" x="5"/>
        <item x="0"/>
        <item x="1"/>
        <item x="2"/>
        <item x="3"/>
        <item x="4"/>
        <item t="default"/>
      </items>
    </pivotField>
    <pivotField axis="axisRow" showAll="0">
      <items count="18">
        <item x="12"/>
        <item x="10"/>
        <item x="1"/>
        <item x="8"/>
        <item x="3"/>
        <item x="9"/>
        <item x="2"/>
        <item x="6"/>
        <item x="5"/>
        <item x="11"/>
        <item x="15"/>
        <item x="16"/>
        <item x="14"/>
        <item x="0"/>
        <item x="13"/>
        <item x="7"/>
        <item x="4"/>
        <item t="default"/>
      </items>
    </pivotField>
    <pivotField dataField="1" showAll="0"/>
  </pivotFields>
  <rowFields count="2">
    <field x="0"/>
    <field x="2"/>
  </rowFields>
  <rowItems count="21">
    <i>
      <x/>
    </i>
    <i r="1">
      <x v="2"/>
    </i>
    <i r="1">
      <x v="4"/>
    </i>
    <i r="1">
      <x v="6"/>
    </i>
    <i r="1">
      <x v="13"/>
    </i>
    <i r="1">
      <x v="16"/>
    </i>
    <i>
      <x v="1"/>
    </i>
    <i r="1">
      <x v="3"/>
    </i>
    <i r="1">
      <x v="7"/>
    </i>
    <i r="1">
      <x v="8"/>
    </i>
    <i r="1">
      <x v="15"/>
    </i>
    <i>
      <x v="2"/>
    </i>
    <i r="1">
      <x/>
    </i>
    <i r="1">
      <x v="1"/>
    </i>
    <i r="1">
      <x v="5"/>
    </i>
    <i r="1">
      <x v="9"/>
    </i>
    <i>
      <x v="3"/>
    </i>
    <i r="1">
      <x v="10"/>
    </i>
    <i r="1">
      <x v="11"/>
    </i>
    <i r="1">
      <x v="12"/>
    </i>
    <i r="1">
      <x v="14"/>
    </i>
  </rowItems>
  <colFields count="1">
    <field x="1"/>
  </colFields>
  <colItems count="5">
    <i>
      <x v="5"/>
    </i>
    <i>
      <x v="6"/>
    </i>
    <i>
      <x v="7"/>
    </i>
    <i>
      <x v="8"/>
    </i>
    <i>
      <x v="9"/>
    </i>
  </colItems>
  <dataFields count="1">
    <dataField name="Average of Grade" fld="3" subtotal="average" baseField="0" baseItem="0"/>
  </dataField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PivotTable6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3:G19" firstHeaderRow="1" firstDataRow="2" firstDataCol="1"/>
  <pivotFields count="5">
    <pivotField showAll="0"/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6">
        <item x="0"/>
        <item x="1"/>
        <item x="2"/>
        <item x="3"/>
        <item x="4"/>
        <item t="default"/>
      </items>
    </pivotField>
    <pivotField showAll="0"/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Grad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PivotTable7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3:G19" firstHeaderRow="1" firstDataRow="2" firstDataCol="1"/>
  <pivotFields count="5">
    <pivotField showAll="0"/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6">
        <item x="0"/>
        <item x="1"/>
        <item x="2"/>
        <item x="3"/>
        <item x="4"/>
        <item t="default"/>
      </items>
    </pivotField>
    <pivotField showAll="0"/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Grad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F15:K20" firstHeaderRow="1" firstDataRow="2" firstDataCol="1"/>
  <pivotFields count="4"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11">
        <item m="1" x="7"/>
        <item m="1" x="6"/>
        <item m="1" x="8"/>
        <item m="1" x="9"/>
        <item m="1" x="5"/>
        <item x="0"/>
        <item x="1"/>
        <item x="2"/>
        <item x="3"/>
        <item x="4"/>
        <item t="default"/>
      </items>
    </pivotField>
    <pivotField showAll="0"/>
    <pivotField dataField="1"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5">
    <i>
      <x v="5"/>
    </i>
    <i>
      <x v="6"/>
    </i>
    <i>
      <x v="7"/>
    </i>
    <i>
      <x v="8"/>
    </i>
    <i>
      <x v="9"/>
    </i>
  </colItems>
  <dataFields count="1">
    <dataField name="Average of Grade" fld="3" subtotal="average" baseField="0" baseItem="1"/>
  </dataField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F6:K11" firstHeaderRow="1" firstDataRow="2" firstDataCol="1"/>
  <pivotFields count="4"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11">
        <item m="1" x="7"/>
        <item m="1" x="6"/>
        <item m="1" x="8"/>
        <item m="1" x="9"/>
        <item m="1" x="5"/>
        <item x="0"/>
        <item x="1"/>
        <item x="2"/>
        <item x="3"/>
        <item x="4"/>
        <item t="default"/>
      </items>
    </pivotField>
    <pivotField showAll="0"/>
    <pivotField dataField="1"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5">
    <i>
      <x v="5"/>
    </i>
    <i>
      <x v="6"/>
    </i>
    <i>
      <x v="7"/>
    </i>
    <i>
      <x v="8"/>
    </i>
    <i>
      <x v="9"/>
    </i>
  </colItems>
  <dataFields count="1">
    <dataField name="Count of Grade" fld="3" subtotal="count" baseField="0" baseItem="0"/>
  </dataField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G11:L16" firstHeaderRow="1" firstDataRow="2" firstDataCol="1"/>
  <pivotFields count="4"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11">
        <item m="1" x="7"/>
        <item m="1" x="6"/>
        <item m="1" x="8"/>
        <item m="1" x="9"/>
        <item m="1" x="5"/>
        <item x="0"/>
        <item x="1"/>
        <item x="2"/>
        <item x="3"/>
        <item x="4"/>
        <item t="default"/>
      </items>
    </pivotField>
    <pivotField showAll="0"/>
    <pivotField dataField="1"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5">
    <i>
      <x v="5"/>
    </i>
    <i>
      <x v="6"/>
    </i>
    <i>
      <x v="7"/>
    </i>
    <i>
      <x v="8"/>
    </i>
    <i>
      <x v="9"/>
    </i>
  </colItems>
  <dataFields count="1">
    <dataField name="Count of Grade" fld="3" subtotal="count" baseField="0" baseItem="0"/>
  </dataField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G20:L25" firstHeaderRow="1" firstDataRow="2" firstDataCol="1"/>
  <pivotFields count="4"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11">
        <item m="1" x="7"/>
        <item m="1" x="6"/>
        <item m="1" x="8"/>
        <item m="1" x="9"/>
        <item m="1" x="5"/>
        <item x="0"/>
        <item x="1"/>
        <item x="2"/>
        <item x="3"/>
        <item x="4"/>
        <item t="default"/>
      </items>
    </pivotField>
    <pivotField showAll="0"/>
    <pivotField dataField="1"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5">
    <i>
      <x v="5"/>
    </i>
    <i>
      <x v="6"/>
    </i>
    <i>
      <x v="7"/>
    </i>
    <i>
      <x v="8"/>
    </i>
    <i>
      <x v="9"/>
    </i>
  </colItems>
  <dataFields count="1">
    <dataField name="Average of Grade" fld="3" subtotal="average" baseField="0" baseItem="1"/>
  </dataField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7:G13" firstHeaderRow="1" firstDataRow="2" firstDataCol="1"/>
  <pivotFields count="5">
    <pivotField showAll="0"/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6">
        <item x="0"/>
        <item x="1"/>
        <item x="2"/>
        <item x="3"/>
        <item x="4"/>
        <item t="default"/>
      </items>
    </pivotField>
    <pivotField showAll="0"/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Grad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0:G16" firstHeaderRow="1" firstDataRow="2" firstDataCol="1"/>
  <pivotFields count="5">
    <pivotField showAll="0"/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6">
        <item x="0"/>
        <item x="1"/>
        <item x="2"/>
        <item x="3"/>
        <item x="4"/>
        <item t="default"/>
      </items>
    </pivotField>
    <pivotField showAll="0"/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Grad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3:G19" firstHeaderRow="1" firstDataRow="2" firstDataCol="1"/>
  <pivotFields count="5">
    <pivotField showAll="0"/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6">
        <item x="0"/>
        <item x="1"/>
        <item x="2"/>
        <item x="3"/>
        <item x="4"/>
        <item t="default"/>
      </items>
    </pivotField>
    <pivotField showAll="0"/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Grad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3:G19" firstHeaderRow="1" firstDataRow="2" firstDataCol="1"/>
  <pivotFields count="5">
    <pivotField showAll="0"/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6">
        <item x="0"/>
        <item x="1"/>
        <item x="2"/>
        <item x="3"/>
        <item x="4"/>
        <item t="default"/>
      </items>
    </pivotField>
    <pivotField showAll="0"/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Grad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6"/>
  <sheetViews>
    <sheetView tabSelected="1" workbookViewId="0"/>
  </sheetViews>
  <sheetFormatPr defaultRowHeight="15" x14ac:dyDescent="0.25"/>
  <cols>
    <col min="3" max="3" width="10.42578125" bestFit="1" customWidth="1"/>
    <col min="6" max="6" width="16.5703125" customWidth="1"/>
    <col min="7" max="7" width="16.28515625" customWidth="1"/>
    <col min="8" max="8" width="3.42578125" customWidth="1"/>
    <col min="9" max="9" width="7.7109375" customWidth="1"/>
    <col min="10" max="10" width="7.7109375" bestFit="1" customWidth="1"/>
    <col min="11" max="11" width="3.42578125" customWidth="1"/>
    <col min="12" max="12" width="12" customWidth="1"/>
  </cols>
  <sheetData>
    <row r="1" spans="1:12" x14ac:dyDescent="0.25">
      <c r="A1" s="19" t="s">
        <v>0</v>
      </c>
      <c r="B1" s="19" t="s">
        <v>19</v>
      </c>
      <c r="C1" s="19" t="s">
        <v>1</v>
      </c>
      <c r="D1" s="19" t="s">
        <v>2</v>
      </c>
    </row>
    <row r="2" spans="1:12" x14ac:dyDescent="0.25">
      <c r="A2" s="11" t="s">
        <v>3</v>
      </c>
      <c r="B2" s="11" t="s">
        <v>30</v>
      </c>
      <c r="C2" s="11" t="s">
        <v>9</v>
      </c>
      <c r="D2" s="18">
        <v>0</v>
      </c>
    </row>
    <row r="3" spans="1:12" x14ac:dyDescent="0.25">
      <c r="A3" s="11" t="s">
        <v>3</v>
      </c>
      <c r="B3" s="11" t="s">
        <v>31</v>
      </c>
      <c r="C3" s="11" t="s">
        <v>13</v>
      </c>
      <c r="D3" s="18">
        <v>2</v>
      </c>
      <c r="F3" t="s">
        <v>56</v>
      </c>
      <c r="G3" s="5"/>
      <c r="H3" s="5"/>
      <c r="I3" s="5"/>
      <c r="J3" s="5"/>
      <c r="K3" s="5"/>
      <c r="L3" s="5"/>
    </row>
    <row r="4" spans="1:12" x14ac:dyDescent="0.25">
      <c r="A4" s="11" t="s">
        <v>3</v>
      </c>
      <c r="B4" s="11" t="s">
        <v>32</v>
      </c>
      <c r="C4" s="11" t="s">
        <v>16</v>
      </c>
      <c r="D4" s="18">
        <v>1</v>
      </c>
    </row>
    <row r="5" spans="1:12" x14ac:dyDescent="0.25">
      <c r="A5" s="11" t="s">
        <v>3</v>
      </c>
      <c r="B5" s="11" t="s">
        <v>33</v>
      </c>
      <c r="C5" s="11" t="s">
        <v>20</v>
      </c>
      <c r="D5" s="18" t="s">
        <v>8</v>
      </c>
      <c r="F5" s="6" t="s">
        <v>37</v>
      </c>
      <c r="G5" s="7"/>
      <c r="H5" s="7"/>
      <c r="I5" s="7"/>
      <c r="J5" s="7"/>
      <c r="K5" s="7"/>
      <c r="L5" s="7"/>
    </row>
    <row r="6" spans="1:12" x14ac:dyDescent="0.25">
      <c r="A6" s="11" t="s">
        <v>3</v>
      </c>
      <c r="B6" s="11" t="s">
        <v>34</v>
      </c>
      <c r="C6" s="11" t="s">
        <v>23</v>
      </c>
      <c r="D6" s="18">
        <v>4</v>
      </c>
      <c r="F6" s="3" t="s">
        <v>29</v>
      </c>
      <c r="G6" s="3" t="s">
        <v>28</v>
      </c>
    </row>
    <row r="7" spans="1:12" x14ac:dyDescent="0.25">
      <c r="A7" s="11" t="s">
        <v>4</v>
      </c>
      <c r="B7" s="11" t="s">
        <v>30</v>
      </c>
      <c r="C7" s="11" t="s">
        <v>10</v>
      </c>
      <c r="D7" s="18">
        <v>4</v>
      </c>
      <c r="F7" s="3" t="s">
        <v>27</v>
      </c>
      <c r="G7" t="s">
        <v>30</v>
      </c>
      <c r="H7" t="s">
        <v>31</v>
      </c>
      <c r="I7" t="s">
        <v>32</v>
      </c>
      <c r="J7" t="s">
        <v>33</v>
      </c>
      <c r="K7" t="s">
        <v>34</v>
      </c>
    </row>
    <row r="8" spans="1:12" x14ac:dyDescent="0.25">
      <c r="A8" s="11" t="s">
        <v>4</v>
      </c>
      <c r="B8" s="11" t="s">
        <v>32</v>
      </c>
      <c r="C8" s="11" t="s">
        <v>17</v>
      </c>
      <c r="D8" s="18">
        <v>4</v>
      </c>
      <c r="F8" s="4" t="s">
        <v>3</v>
      </c>
      <c r="G8" s="5">
        <v>1</v>
      </c>
      <c r="H8" s="5">
        <v>1</v>
      </c>
      <c r="I8" s="5">
        <v>1</v>
      </c>
      <c r="J8" s="5">
        <v>1</v>
      </c>
      <c r="K8" s="5">
        <v>1</v>
      </c>
    </row>
    <row r="9" spans="1:12" x14ac:dyDescent="0.25">
      <c r="A9" s="11" t="s">
        <v>4</v>
      </c>
      <c r="B9" s="11" t="s">
        <v>33</v>
      </c>
      <c r="C9" s="11" t="s">
        <v>14</v>
      </c>
      <c r="D9" s="18">
        <v>3</v>
      </c>
      <c r="F9" s="4" t="s">
        <v>4</v>
      </c>
      <c r="G9" s="5">
        <v>1</v>
      </c>
      <c r="H9" s="5"/>
      <c r="I9" s="5">
        <v>1</v>
      </c>
      <c r="J9" s="5">
        <v>1</v>
      </c>
      <c r="K9" s="5">
        <v>1</v>
      </c>
    </row>
    <row r="10" spans="1:12" x14ac:dyDescent="0.25">
      <c r="A10" s="11" t="s">
        <v>4</v>
      </c>
      <c r="B10" s="11" t="s">
        <v>34</v>
      </c>
      <c r="C10" s="11" t="s">
        <v>24</v>
      </c>
      <c r="D10" s="18">
        <v>1</v>
      </c>
      <c r="F10" s="4" t="s">
        <v>5</v>
      </c>
      <c r="G10" s="5">
        <v>1</v>
      </c>
      <c r="H10" s="5"/>
      <c r="I10" s="5">
        <v>1</v>
      </c>
      <c r="J10" s="5">
        <v>1</v>
      </c>
      <c r="K10" s="5">
        <v>1</v>
      </c>
    </row>
    <row r="11" spans="1:12" x14ac:dyDescent="0.25">
      <c r="A11" s="11" t="s">
        <v>5</v>
      </c>
      <c r="B11" s="11" t="s">
        <v>30</v>
      </c>
      <c r="C11" s="11" t="s">
        <v>11</v>
      </c>
      <c r="D11" s="18">
        <v>4</v>
      </c>
      <c r="F11" s="4" t="s">
        <v>6</v>
      </c>
      <c r="G11" s="5">
        <v>1</v>
      </c>
      <c r="H11" s="5">
        <v>1</v>
      </c>
      <c r="I11" s="5"/>
      <c r="J11" s="5">
        <v>1</v>
      </c>
      <c r="K11" s="5">
        <v>1</v>
      </c>
    </row>
    <row r="12" spans="1:12" x14ac:dyDescent="0.25">
      <c r="A12" s="11" t="s">
        <v>5</v>
      </c>
      <c r="B12" s="11" t="s">
        <v>32</v>
      </c>
      <c r="C12" s="11" t="s">
        <v>18</v>
      </c>
      <c r="D12" s="18" t="s">
        <v>7</v>
      </c>
    </row>
    <row r="13" spans="1:12" x14ac:dyDescent="0.25">
      <c r="A13" s="11" t="s">
        <v>5</v>
      </c>
      <c r="B13" s="11" t="s">
        <v>33</v>
      </c>
      <c r="C13" s="11" t="s">
        <v>21</v>
      </c>
      <c r="D13" s="18">
        <v>1</v>
      </c>
      <c r="F13" s="4"/>
      <c r="G13" s="5"/>
      <c r="H13" s="5"/>
      <c r="I13" s="5"/>
      <c r="J13" s="5"/>
      <c r="K13" s="5"/>
      <c r="L13" s="5"/>
    </row>
    <row r="14" spans="1:12" x14ac:dyDescent="0.25">
      <c r="A14" s="11" t="s">
        <v>5</v>
      </c>
      <c r="B14" s="11" t="s">
        <v>34</v>
      </c>
      <c r="C14" s="11" t="s">
        <v>25</v>
      </c>
      <c r="D14" s="18">
        <v>3</v>
      </c>
      <c r="F14" s="6" t="s">
        <v>36</v>
      </c>
      <c r="G14" s="7"/>
      <c r="H14" s="7"/>
      <c r="I14" s="7"/>
      <c r="J14" s="7"/>
      <c r="K14" s="7"/>
      <c r="L14" s="7"/>
    </row>
    <row r="15" spans="1:12" x14ac:dyDescent="0.25">
      <c r="A15" s="11" t="s">
        <v>6</v>
      </c>
      <c r="B15" s="11" t="s">
        <v>30</v>
      </c>
      <c r="C15" s="11" t="s">
        <v>12</v>
      </c>
      <c r="D15" s="18" t="s">
        <v>7</v>
      </c>
      <c r="F15" s="3" t="s">
        <v>35</v>
      </c>
      <c r="G15" s="3" t="s">
        <v>28</v>
      </c>
    </row>
    <row r="16" spans="1:12" x14ac:dyDescent="0.25">
      <c r="A16" s="11" t="s">
        <v>6</v>
      </c>
      <c r="B16" s="11" t="s">
        <v>31</v>
      </c>
      <c r="C16" s="11" t="s">
        <v>15</v>
      </c>
      <c r="D16" s="18">
        <v>4</v>
      </c>
      <c r="F16" s="3" t="s">
        <v>27</v>
      </c>
      <c r="G16" t="s">
        <v>30</v>
      </c>
      <c r="H16" t="s">
        <v>31</v>
      </c>
      <c r="I16" t="s">
        <v>32</v>
      </c>
      <c r="J16" t="s">
        <v>33</v>
      </c>
      <c r="K16" t="s">
        <v>34</v>
      </c>
    </row>
    <row r="17" spans="1:17" x14ac:dyDescent="0.25">
      <c r="A17" s="11" t="s">
        <v>6</v>
      </c>
      <c r="B17" s="11" t="s">
        <v>33</v>
      </c>
      <c r="C17" s="11" t="s">
        <v>22</v>
      </c>
      <c r="D17" s="18">
        <v>2</v>
      </c>
      <c r="F17" s="4" t="s">
        <v>3</v>
      </c>
      <c r="G17" s="5">
        <v>0</v>
      </c>
      <c r="H17" s="5">
        <v>2</v>
      </c>
      <c r="I17" s="5">
        <v>1</v>
      </c>
      <c r="J17" s="5" t="e">
        <v>#DIV/0!</v>
      </c>
      <c r="K17" s="5">
        <v>4</v>
      </c>
      <c r="M17" t="s">
        <v>54</v>
      </c>
      <c r="P17" t="s">
        <v>58</v>
      </c>
    </row>
    <row r="18" spans="1:17" x14ac:dyDescent="0.25">
      <c r="A18" s="11" t="s">
        <v>6</v>
      </c>
      <c r="B18" s="11" t="s">
        <v>34</v>
      </c>
      <c r="C18" s="11" t="s">
        <v>26</v>
      </c>
      <c r="D18" s="18">
        <v>3</v>
      </c>
      <c r="F18" s="4" t="s">
        <v>4</v>
      </c>
      <c r="G18" s="5">
        <v>4</v>
      </c>
      <c r="H18" s="5"/>
      <c r="I18" s="5">
        <v>4</v>
      </c>
      <c r="J18" s="5">
        <v>3</v>
      </c>
      <c r="K18" s="5">
        <v>1</v>
      </c>
      <c r="P18" t="s">
        <v>59</v>
      </c>
    </row>
    <row r="19" spans="1:17" x14ac:dyDescent="0.25">
      <c r="F19" s="4" t="s">
        <v>5</v>
      </c>
      <c r="G19" s="5">
        <v>4</v>
      </c>
      <c r="H19" s="5"/>
      <c r="I19" s="5" t="e">
        <v>#DIV/0!</v>
      </c>
      <c r="J19" s="5">
        <v>1</v>
      </c>
      <c r="K19" s="5">
        <v>3</v>
      </c>
      <c r="M19" t="s">
        <v>38</v>
      </c>
      <c r="Q19" t="s">
        <v>61</v>
      </c>
    </row>
    <row r="20" spans="1:17" x14ac:dyDescent="0.25">
      <c r="F20" s="4" t="s">
        <v>6</v>
      </c>
      <c r="G20" s="5" t="e">
        <v>#DIV/0!</v>
      </c>
      <c r="H20" s="5">
        <v>4</v>
      </c>
      <c r="I20" s="5"/>
      <c r="J20" s="5">
        <v>2</v>
      </c>
      <c r="K20" s="5">
        <v>3</v>
      </c>
      <c r="M20" t="s">
        <v>39</v>
      </c>
      <c r="Q20" t="s">
        <v>60</v>
      </c>
    </row>
    <row r="21" spans="1:17" x14ac:dyDescent="0.25">
      <c r="M21" t="s">
        <v>40</v>
      </c>
      <c r="Q21" t="s">
        <v>62</v>
      </c>
    </row>
    <row r="23" spans="1:17" x14ac:dyDescent="0.25">
      <c r="F23" s="6" t="s">
        <v>57</v>
      </c>
      <c r="G23" s="7"/>
    </row>
    <row r="24" spans="1:17" x14ac:dyDescent="0.25">
      <c r="F24" s="3" t="s">
        <v>35</v>
      </c>
      <c r="G24" s="3" t="s">
        <v>28</v>
      </c>
    </row>
    <row r="25" spans="1:17" x14ac:dyDescent="0.25">
      <c r="F25" s="3" t="s">
        <v>27</v>
      </c>
      <c r="G25" t="s">
        <v>30</v>
      </c>
      <c r="H25" t="s">
        <v>31</v>
      </c>
      <c r="I25" t="s">
        <v>32</v>
      </c>
      <c r="J25" t="s">
        <v>33</v>
      </c>
      <c r="K25" t="s">
        <v>34</v>
      </c>
    </row>
    <row r="26" spans="1:17" x14ac:dyDescent="0.25">
      <c r="F26" s="4" t="s">
        <v>3</v>
      </c>
      <c r="G26" s="5">
        <v>0</v>
      </c>
      <c r="H26" s="5">
        <v>2</v>
      </c>
      <c r="I26" s="5">
        <v>1</v>
      </c>
      <c r="J26" s="5" t="e">
        <v>#DIV/0!</v>
      </c>
      <c r="K26" s="5">
        <v>4</v>
      </c>
    </row>
    <row r="27" spans="1:17" x14ac:dyDescent="0.25">
      <c r="F27" s="20" t="s">
        <v>13</v>
      </c>
      <c r="G27" s="5"/>
      <c r="H27" s="5">
        <v>2</v>
      </c>
      <c r="I27" s="5"/>
      <c r="J27" s="5"/>
      <c r="K27" s="5"/>
    </row>
    <row r="28" spans="1:17" x14ac:dyDescent="0.25">
      <c r="F28" s="20" t="s">
        <v>20</v>
      </c>
      <c r="G28" s="5"/>
      <c r="H28" s="5"/>
      <c r="I28" s="5"/>
      <c r="J28" s="5" t="e">
        <v>#DIV/0!</v>
      </c>
      <c r="K28" s="5"/>
    </row>
    <row r="29" spans="1:17" x14ac:dyDescent="0.25">
      <c r="F29" s="20" t="s">
        <v>16</v>
      </c>
      <c r="G29" s="5"/>
      <c r="H29" s="5"/>
      <c r="I29" s="5">
        <v>1</v>
      </c>
      <c r="J29" s="5"/>
      <c r="K29" s="5"/>
    </row>
    <row r="30" spans="1:17" x14ac:dyDescent="0.25">
      <c r="F30" s="20" t="s">
        <v>9</v>
      </c>
      <c r="G30" s="5">
        <v>0</v>
      </c>
      <c r="H30" s="5"/>
      <c r="I30" s="5"/>
      <c r="J30" s="5"/>
      <c r="K30" s="5"/>
    </row>
    <row r="31" spans="1:17" x14ac:dyDescent="0.25">
      <c r="F31" s="20" t="s">
        <v>23</v>
      </c>
      <c r="G31" s="5"/>
      <c r="H31" s="5"/>
      <c r="I31" s="5"/>
      <c r="J31" s="5"/>
      <c r="K31" s="5">
        <v>4</v>
      </c>
    </row>
    <row r="32" spans="1:17" x14ac:dyDescent="0.25">
      <c r="F32" s="4" t="s">
        <v>4</v>
      </c>
      <c r="G32" s="5">
        <v>4</v>
      </c>
      <c r="H32" s="5"/>
      <c r="I32" s="5">
        <v>4</v>
      </c>
      <c r="J32" s="5">
        <v>3</v>
      </c>
      <c r="K32" s="5">
        <v>1</v>
      </c>
    </row>
    <row r="33" spans="6:11" x14ac:dyDescent="0.25">
      <c r="F33" s="20" t="s">
        <v>24</v>
      </c>
      <c r="G33" s="5"/>
      <c r="H33" s="5"/>
      <c r="I33" s="5"/>
      <c r="J33" s="5"/>
      <c r="K33" s="5">
        <v>1</v>
      </c>
    </row>
    <row r="34" spans="6:11" x14ac:dyDescent="0.25">
      <c r="F34" s="20" t="s">
        <v>17</v>
      </c>
      <c r="G34" s="5"/>
      <c r="H34" s="5"/>
      <c r="I34" s="5">
        <v>4</v>
      </c>
      <c r="J34" s="5"/>
      <c r="K34" s="5"/>
    </row>
    <row r="35" spans="6:11" x14ac:dyDescent="0.25">
      <c r="F35" s="20" t="s">
        <v>10</v>
      </c>
      <c r="G35" s="5">
        <v>4</v>
      </c>
      <c r="H35" s="5"/>
      <c r="I35" s="5"/>
      <c r="J35" s="5"/>
      <c r="K35" s="5"/>
    </row>
    <row r="36" spans="6:11" x14ac:dyDescent="0.25">
      <c r="F36" s="20" t="s">
        <v>14</v>
      </c>
      <c r="G36" s="5"/>
      <c r="H36" s="5"/>
      <c r="I36" s="5"/>
      <c r="J36" s="5">
        <v>3</v>
      </c>
      <c r="K36" s="5"/>
    </row>
    <row r="37" spans="6:11" x14ac:dyDescent="0.25">
      <c r="F37" s="4" t="s">
        <v>5</v>
      </c>
      <c r="G37" s="5">
        <v>4</v>
      </c>
      <c r="H37" s="5"/>
      <c r="I37" s="5" t="e">
        <v>#DIV/0!</v>
      </c>
      <c r="J37" s="5">
        <v>1</v>
      </c>
      <c r="K37" s="5">
        <v>3</v>
      </c>
    </row>
    <row r="38" spans="6:11" x14ac:dyDescent="0.25">
      <c r="F38" s="20" t="s">
        <v>25</v>
      </c>
      <c r="G38" s="5"/>
      <c r="H38" s="5"/>
      <c r="I38" s="5"/>
      <c r="J38" s="5"/>
      <c r="K38" s="5">
        <v>3</v>
      </c>
    </row>
    <row r="39" spans="6:11" x14ac:dyDescent="0.25">
      <c r="F39" s="20" t="s">
        <v>18</v>
      </c>
      <c r="G39" s="5"/>
      <c r="H39" s="5"/>
      <c r="I39" s="5" t="e">
        <v>#DIV/0!</v>
      </c>
      <c r="J39" s="5"/>
      <c r="K39" s="5"/>
    </row>
    <row r="40" spans="6:11" x14ac:dyDescent="0.25">
      <c r="F40" s="20" t="s">
        <v>11</v>
      </c>
      <c r="G40" s="5">
        <v>4</v>
      </c>
      <c r="H40" s="5"/>
      <c r="I40" s="5"/>
      <c r="J40" s="5"/>
      <c r="K40" s="5"/>
    </row>
    <row r="41" spans="6:11" x14ac:dyDescent="0.25">
      <c r="F41" s="20" t="s">
        <v>21</v>
      </c>
      <c r="G41" s="5"/>
      <c r="H41" s="5"/>
      <c r="I41" s="5"/>
      <c r="J41" s="5">
        <v>1</v>
      </c>
      <c r="K41" s="5"/>
    </row>
    <row r="42" spans="6:11" x14ac:dyDescent="0.25">
      <c r="F42" s="4" t="s">
        <v>6</v>
      </c>
      <c r="G42" s="5" t="e">
        <v>#DIV/0!</v>
      </c>
      <c r="H42" s="5">
        <v>4</v>
      </c>
      <c r="I42" s="5"/>
      <c r="J42" s="5">
        <v>2</v>
      </c>
      <c r="K42" s="5">
        <v>3</v>
      </c>
    </row>
    <row r="43" spans="6:11" x14ac:dyDescent="0.25">
      <c r="F43" s="20" t="s">
        <v>22</v>
      </c>
      <c r="G43" s="5"/>
      <c r="H43" s="5"/>
      <c r="I43" s="5"/>
      <c r="J43" s="5">
        <v>2</v>
      </c>
      <c r="K43" s="5"/>
    </row>
    <row r="44" spans="6:11" x14ac:dyDescent="0.25">
      <c r="F44" s="20" t="s">
        <v>26</v>
      </c>
      <c r="G44" s="5"/>
      <c r="H44" s="5"/>
      <c r="I44" s="5"/>
      <c r="J44" s="5"/>
      <c r="K44" s="5">
        <v>3</v>
      </c>
    </row>
    <row r="45" spans="6:11" x14ac:dyDescent="0.25">
      <c r="F45" s="20" t="s">
        <v>15</v>
      </c>
      <c r="G45" s="5"/>
      <c r="H45" s="5">
        <v>4</v>
      </c>
      <c r="I45" s="5"/>
      <c r="J45" s="5"/>
      <c r="K45" s="5"/>
    </row>
    <row r="46" spans="6:11" x14ac:dyDescent="0.25">
      <c r="F46" s="20" t="s">
        <v>12</v>
      </c>
      <c r="G46" s="5" t="e">
        <v>#DIV/0!</v>
      </c>
      <c r="H46" s="5"/>
      <c r="I46" s="5"/>
      <c r="J46" s="5"/>
      <c r="K46" s="5"/>
    </row>
  </sheetData>
  <sortState ref="A2:D19">
    <sortCondition ref="A4"/>
  </sortState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C40"/>
  <sheetViews>
    <sheetView workbookViewId="0"/>
  </sheetViews>
  <sheetFormatPr defaultRowHeight="15" x14ac:dyDescent="0.25"/>
  <cols>
    <col min="6" max="6" width="6" customWidth="1"/>
    <col min="7" max="7" width="16.5703125" customWidth="1"/>
    <col min="8" max="8" width="16.28515625" bestFit="1" customWidth="1"/>
    <col min="9" max="9" width="3.42578125" customWidth="1"/>
    <col min="10" max="11" width="7.7109375" customWidth="1"/>
    <col min="12" max="12" width="3.42578125" customWidth="1"/>
    <col min="24" max="25" width="15.5703125" customWidth="1"/>
    <col min="26" max="26" width="9.85546875" bestFit="1" customWidth="1"/>
    <col min="27" max="27" width="15.5703125" customWidth="1"/>
  </cols>
  <sheetData>
    <row r="1" spans="1:27" x14ac:dyDescent="0.25">
      <c r="A1" s="1" t="s">
        <v>63</v>
      </c>
      <c r="B1" s="1"/>
      <c r="C1" s="1"/>
      <c r="D1" s="1"/>
    </row>
    <row r="2" spans="1:27" x14ac:dyDescent="0.25">
      <c r="B2" s="1" t="s">
        <v>64</v>
      </c>
    </row>
    <row r="4" spans="1:27" x14ac:dyDescent="0.25">
      <c r="A4" s="14" t="s">
        <v>49</v>
      </c>
      <c r="C4" t="s">
        <v>51</v>
      </c>
      <c r="E4" t="s">
        <v>53</v>
      </c>
      <c r="P4" s="14" t="s">
        <v>41</v>
      </c>
      <c r="W4" s="14" t="s">
        <v>46</v>
      </c>
    </row>
    <row r="6" spans="1:27" x14ac:dyDescent="0.25">
      <c r="A6" s="8" t="s">
        <v>55</v>
      </c>
      <c r="B6" s="2" t="s">
        <v>0</v>
      </c>
      <c r="C6" s="2" t="s">
        <v>19</v>
      </c>
      <c r="D6" s="2" t="s">
        <v>1</v>
      </c>
      <c r="E6" s="2" t="s">
        <v>2</v>
      </c>
      <c r="G6" s="1"/>
      <c r="H6" s="1"/>
      <c r="I6" s="1"/>
      <c r="T6" t="s">
        <v>50</v>
      </c>
    </row>
    <row r="7" spans="1:27" x14ac:dyDescent="0.25">
      <c r="A7" s="9" t="str">
        <f t="shared" ref="A7:A23" si="0">B7&amp;C7</f>
        <v>Stu1Q1</v>
      </c>
      <c r="B7" s="9" t="s">
        <v>3</v>
      </c>
      <c r="C7" s="9" t="s">
        <v>30</v>
      </c>
      <c r="D7" s="9" t="s">
        <v>9</v>
      </c>
      <c r="E7" s="10">
        <v>0</v>
      </c>
      <c r="S7" t="s">
        <v>42</v>
      </c>
      <c r="T7" s="9">
        <v>4</v>
      </c>
      <c r="W7" t="s">
        <v>47</v>
      </c>
    </row>
    <row r="8" spans="1:27" x14ac:dyDescent="0.25">
      <c r="A8" s="9" t="str">
        <f t="shared" si="0"/>
        <v>Stu1Q2</v>
      </c>
      <c r="B8" s="9" t="s">
        <v>3</v>
      </c>
      <c r="C8" s="9" t="s">
        <v>31</v>
      </c>
      <c r="D8" s="9" t="s">
        <v>13</v>
      </c>
      <c r="E8" s="10">
        <v>2</v>
      </c>
      <c r="G8" s="4"/>
      <c r="H8" s="5"/>
      <c r="I8" s="5"/>
      <c r="J8" s="5"/>
      <c r="K8" s="5"/>
      <c r="L8" s="5"/>
      <c r="M8" s="5"/>
      <c r="S8" t="s">
        <v>2</v>
      </c>
      <c r="T8" s="9">
        <v>5</v>
      </c>
      <c r="W8" t="s">
        <v>48</v>
      </c>
    </row>
    <row r="9" spans="1:27" x14ac:dyDescent="0.25">
      <c r="A9" s="9" t="str">
        <f t="shared" si="0"/>
        <v>Stu1Q3</v>
      </c>
      <c r="B9" s="9" t="s">
        <v>3</v>
      </c>
      <c r="C9" s="9" t="s">
        <v>32</v>
      </c>
      <c r="D9" s="9" t="s">
        <v>16</v>
      </c>
      <c r="E9" s="10">
        <v>1</v>
      </c>
    </row>
    <row r="10" spans="1:27" x14ac:dyDescent="0.25">
      <c r="A10" s="9" t="str">
        <f t="shared" si="0"/>
        <v>Stu1Q4</v>
      </c>
      <c r="B10" s="9" t="s">
        <v>3</v>
      </c>
      <c r="C10" s="9" t="s">
        <v>33</v>
      </c>
      <c r="D10" s="9" t="s">
        <v>20</v>
      </c>
      <c r="E10" s="10" t="s">
        <v>8</v>
      </c>
      <c r="G10" s="6" t="s">
        <v>37</v>
      </c>
      <c r="H10" s="7"/>
      <c r="I10" s="7"/>
      <c r="J10" s="7"/>
      <c r="K10" s="7"/>
      <c r="L10" s="7"/>
      <c r="M10" s="7"/>
      <c r="Q10" t="s">
        <v>44</v>
      </c>
      <c r="X10" s="17" t="s">
        <v>44</v>
      </c>
      <c r="Y10" s="17"/>
      <c r="Z10" s="17"/>
      <c r="AA10" s="17"/>
    </row>
    <row r="11" spans="1:27" x14ac:dyDescent="0.25">
      <c r="A11" s="9" t="str">
        <f t="shared" si="0"/>
        <v>Stu1Q5</v>
      </c>
      <c r="B11" s="9" t="s">
        <v>3</v>
      </c>
      <c r="C11" s="9" t="s">
        <v>34</v>
      </c>
      <c r="D11" s="9" t="s">
        <v>23</v>
      </c>
      <c r="E11" s="10">
        <v>4</v>
      </c>
      <c r="G11" s="3" t="s">
        <v>29</v>
      </c>
      <c r="H11" s="3" t="s">
        <v>28</v>
      </c>
      <c r="Q11" t="s">
        <v>45</v>
      </c>
      <c r="X11" s="17" t="s">
        <v>45</v>
      </c>
      <c r="Y11" s="17"/>
      <c r="Z11" s="17"/>
      <c r="AA11" s="17"/>
    </row>
    <row r="12" spans="1:27" x14ac:dyDescent="0.25">
      <c r="A12" s="9" t="str">
        <f t="shared" si="0"/>
        <v>Stu2Q1</v>
      </c>
      <c r="B12" s="9" t="s">
        <v>4</v>
      </c>
      <c r="C12" s="9" t="s">
        <v>30</v>
      </c>
      <c r="D12" s="9" t="s">
        <v>10</v>
      </c>
      <c r="E12" s="10">
        <v>4</v>
      </c>
      <c r="G12" s="3" t="s">
        <v>27</v>
      </c>
      <c r="H12" t="s">
        <v>30</v>
      </c>
      <c r="I12" t="s">
        <v>31</v>
      </c>
      <c r="J12" t="s">
        <v>32</v>
      </c>
      <c r="K12" t="s">
        <v>33</v>
      </c>
      <c r="L12" t="s">
        <v>34</v>
      </c>
      <c r="Q12" s="13" t="str">
        <f>H$12</f>
        <v>Q1</v>
      </c>
      <c r="R12" s="13" t="str">
        <f t="shared" ref="R12:T12" si="1">I$12</f>
        <v>Q2</v>
      </c>
      <c r="S12" s="13" t="str">
        <f t="shared" si="1"/>
        <v>Q3</v>
      </c>
      <c r="T12" s="13" t="str">
        <f t="shared" si="1"/>
        <v>Q4</v>
      </c>
      <c r="X12" s="22" t="str">
        <f>H12</f>
        <v>Q1</v>
      </c>
      <c r="Y12" s="22" t="str">
        <f t="shared" ref="Y12:AA12" si="2">I12</f>
        <v>Q2</v>
      </c>
      <c r="Z12" s="22" t="str">
        <f t="shared" si="2"/>
        <v>Q3</v>
      </c>
      <c r="AA12" s="22" t="str">
        <f t="shared" si="2"/>
        <v>Q4</v>
      </c>
    </row>
    <row r="13" spans="1:27" x14ac:dyDescent="0.25">
      <c r="A13" s="9" t="str">
        <f t="shared" si="0"/>
        <v>Stu2Q3</v>
      </c>
      <c r="B13" s="9" t="s">
        <v>4</v>
      </c>
      <c r="C13" s="9" t="s">
        <v>32</v>
      </c>
      <c r="D13" s="9" t="s">
        <v>17</v>
      </c>
      <c r="E13" s="10">
        <v>4</v>
      </c>
      <c r="G13" s="4" t="s">
        <v>3</v>
      </c>
      <c r="H13" s="5">
        <v>1</v>
      </c>
      <c r="I13" s="5">
        <v>1</v>
      </c>
      <c r="J13" s="5">
        <v>1</v>
      </c>
      <c r="K13" s="5">
        <v>1</v>
      </c>
      <c r="L13" s="5">
        <v>1</v>
      </c>
      <c r="P13" s="1" t="str">
        <f>$G13</f>
        <v>Stu1</v>
      </c>
      <c r="Q13" t="str">
        <f t="shared" ref="Q13:T16" si="3">IFERROR(VLOOKUP($G13&amp;H$12,lu_FindStu,Class,FALSE),"")</f>
        <v>Math 141</v>
      </c>
      <c r="R13" t="str">
        <f t="shared" si="3"/>
        <v>Art 122</v>
      </c>
      <c r="S13" t="str">
        <f t="shared" si="3"/>
        <v>CMPSC</v>
      </c>
      <c r="T13" t="str">
        <f t="shared" si="3"/>
        <v>BRDGE 115</v>
      </c>
      <c r="W13" s="13" t="str">
        <f>$G13</f>
        <v>Stu1</v>
      </c>
      <c r="X13" s="11" t="str">
        <f t="shared" ref="X13:AA16" si="4">IFERROR(VLOOKUP($G13&amp;H$12,lu_FindStu,Class,FALSE)&amp;"/"  &amp;VLOOKUP($G13&amp;H$12,lu_FindStu,Grade,FALSE),"")</f>
        <v>Math 141/0</v>
      </c>
      <c r="Y13" s="11" t="str">
        <f t="shared" si="4"/>
        <v>Art 122/2</v>
      </c>
      <c r="Z13" s="11" t="str">
        <f t="shared" si="4"/>
        <v>CMPSC/1</v>
      </c>
      <c r="AA13" s="11" t="str">
        <f t="shared" si="4"/>
        <v>BRDGE 115/N</v>
      </c>
    </row>
    <row r="14" spans="1:27" x14ac:dyDescent="0.25">
      <c r="A14" s="9" t="str">
        <f t="shared" si="0"/>
        <v>Stu2Q4</v>
      </c>
      <c r="B14" s="9" t="s">
        <v>4</v>
      </c>
      <c r="C14" s="9" t="s">
        <v>33</v>
      </c>
      <c r="D14" s="9" t="s">
        <v>14</v>
      </c>
      <c r="E14" s="10">
        <v>3</v>
      </c>
      <c r="G14" s="4" t="s">
        <v>4</v>
      </c>
      <c r="H14" s="5">
        <v>1</v>
      </c>
      <c r="I14" s="5"/>
      <c r="J14" s="5">
        <v>1</v>
      </c>
      <c r="K14" s="5">
        <v>1</v>
      </c>
      <c r="L14" s="5">
        <v>1</v>
      </c>
      <c r="P14" s="1" t="str">
        <f t="shared" ref="P14:P16" si="5">$G14</f>
        <v>Stu2</v>
      </c>
      <c r="Q14" t="str">
        <f t="shared" si="3"/>
        <v>Engl 101</v>
      </c>
      <c r="R14" t="str">
        <f t="shared" si="3"/>
        <v/>
      </c>
      <c r="S14" t="str">
        <f t="shared" si="3"/>
        <v>CS</v>
      </c>
      <c r="T14" t="str">
        <f t="shared" si="3"/>
        <v>Soc 111</v>
      </c>
      <c r="W14" s="13" t="str">
        <f t="shared" ref="W14:W16" si="6">$G14</f>
        <v>Stu2</v>
      </c>
      <c r="X14" s="11" t="str">
        <f t="shared" si="4"/>
        <v>Engl 101/4</v>
      </c>
      <c r="Y14" s="11" t="str">
        <f t="shared" si="4"/>
        <v/>
      </c>
      <c r="Z14" s="11" t="str">
        <f t="shared" si="4"/>
        <v>CS/4</v>
      </c>
      <c r="AA14" s="11" t="str">
        <f t="shared" si="4"/>
        <v>Soc 111/3</v>
      </c>
    </row>
    <row r="15" spans="1:27" x14ac:dyDescent="0.25">
      <c r="A15" s="9" t="str">
        <f t="shared" si="0"/>
        <v>Stu2Q5</v>
      </c>
      <c r="B15" s="9" t="s">
        <v>4</v>
      </c>
      <c r="C15" s="9" t="s">
        <v>34</v>
      </c>
      <c r="D15" s="9" t="s">
        <v>24</v>
      </c>
      <c r="E15" s="10">
        <v>1</v>
      </c>
      <c r="G15" s="4" t="s">
        <v>5</v>
      </c>
      <c r="H15" s="5">
        <v>1</v>
      </c>
      <c r="I15" s="5"/>
      <c r="J15" s="5">
        <v>1</v>
      </c>
      <c r="K15" s="5">
        <v>1</v>
      </c>
      <c r="L15" s="5">
        <v>1</v>
      </c>
      <c r="P15" s="1" t="str">
        <f t="shared" si="5"/>
        <v>Stu3</v>
      </c>
      <c r="Q15" t="str">
        <f t="shared" si="3"/>
        <v>Chem 121</v>
      </c>
      <c r="R15" t="str">
        <f t="shared" si="3"/>
        <v/>
      </c>
      <c r="S15" t="str">
        <f t="shared" si="3"/>
        <v>ANTHR</v>
      </c>
      <c r="T15" t="str">
        <f t="shared" si="3"/>
        <v>ESL 101</v>
      </c>
      <c r="W15" s="13" t="str">
        <f t="shared" si="6"/>
        <v>Stu3</v>
      </c>
      <c r="X15" s="11" t="str">
        <f t="shared" si="4"/>
        <v>Chem 121/4</v>
      </c>
      <c r="Y15" s="11" t="str">
        <f t="shared" si="4"/>
        <v/>
      </c>
      <c r="Z15" s="11" t="str">
        <f t="shared" si="4"/>
        <v>ANTHR/W</v>
      </c>
      <c r="AA15" s="11" t="str">
        <f t="shared" si="4"/>
        <v>ESL 101/1</v>
      </c>
    </row>
    <row r="16" spans="1:27" x14ac:dyDescent="0.25">
      <c r="A16" s="9" t="str">
        <f t="shared" si="0"/>
        <v>Stu3Q1</v>
      </c>
      <c r="B16" s="9" t="s">
        <v>5</v>
      </c>
      <c r="C16" s="9" t="s">
        <v>30</v>
      </c>
      <c r="D16" s="9" t="s">
        <v>11</v>
      </c>
      <c r="E16" s="10">
        <v>4</v>
      </c>
      <c r="G16" s="4" t="s">
        <v>6</v>
      </c>
      <c r="H16" s="5">
        <v>1</v>
      </c>
      <c r="I16" s="5">
        <v>1</v>
      </c>
      <c r="J16" s="5"/>
      <c r="K16" s="5">
        <v>1</v>
      </c>
      <c r="L16" s="5">
        <v>1</v>
      </c>
      <c r="P16" s="1" t="str">
        <f t="shared" si="5"/>
        <v>Stu4</v>
      </c>
      <c r="Q16" t="str">
        <f t="shared" si="3"/>
        <v>Phys 101</v>
      </c>
      <c r="R16" t="str">
        <f t="shared" si="3"/>
        <v>HORT 208</v>
      </c>
      <c r="S16" t="str">
        <f t="shared" si="3"/>
        <v/>
      </c>
      <c r="T16" t="str">
        <f t="shared" si="3"/>
        <v>FRNCH 101</v>
      </c>
      <c r="W16" s="13" t="str">
        <f t="shared" si="6"/>
        <v>Stu4</v>
      </c>
      <c r="X16" s="11" t="str">
        <f t="shared" si="4"/>
        <v>Phys 101/W</v>
      </c>
      <c r="Y16" s="11" t="str">
        <f t="shared" si="4"/>
        <v>HORT 208/4</v>
      </c>
      <c r="Z16" s="11" t="str">
        <f t="shared" si="4"/>
        <v/>
      </c>
      <c r="AA16" s="11" t="str">
        <f t="shared" si="4"/>
        <v>FRNCH 101/2</v>
      </c>
    </row>
    <row r="17" spans="1:29" x14ac:dyDescent="0.25">
      <c r="A17" s="9" t="str">
        <f t="shared" si="0"/>
        <v>Stu3Q3</v>
      </c>
      <c r="B17" s="9" t="s">
        <v>5</v>
      </c>
      <c r="C17" s="9" t="s">
        <v>32</v>
      </c>
      <c r="D17" s="9" t="s">
        <v>18</v>
      </c>
      <c r="E17" s="10" t="s">
        <v>7</v>
      </c>
    </row>
    <row r="18" spans="1:29" x14ac:dyDescent="0.25">
      <c r="A18" s="9" t="str">
        <f t="shared" si="0"/>
        <v>Stu3Q4</v>
      </c>
      <c r="B18" s="9" t="s">
        <v>5</v>
      </c>
      <c r="C18" s="9" t="s">
        <v>33</v>
      </c>
      <c r="D18" s="9" t="s">
        <v>21</v>
      </c>
      <c r="E18" s="10">
        <v>1</v>
      </c>
      <c r="G18" s="4"/>
      <c r="H18" s="5"/>
      <c r="I18" s="5"/>
      <c r="J18" s="5"/>
      <c r="K18" s="5"/>
      <c r="L18" s="5"/>
      <c r="M18" s="5"/>
    </row>
    <row r="19" spans="1:29" x14ac:dyDescent="0.25">
      <c r="A19" s="9" t="str">
        <f t="shared" si="0"/>
        <v>Stu3Q5</v>
      </c>
      <c r="B19" s="9" t="s">
        <v>5</v>
      </c>
      <c r="C19" s="9" t="s">
        <v>34</v>
      </c>
      <c r="D19" s="9" t="s">
        <v>25</v>
      </c>
      <c r="E19" s="10">
        <v>3</v>
      </c>
      <c r="G19" s="6" t="s">
        <v>36</v>
      </c>
      <c r="H19" s="7"/>
      <c r="I19" s="7"/>
      <c r="J19" s="7"/>
      <c r="K19" s="7"/>
      <c r="L19" s="7"/>
      <c r="M19" s="7"/>
      <c r="AB19" s="21"/>
      <c r="AC19" s="21"/>
    </row>
    <row r="20" spans="1:29" x14ac:dyDescent="0.25">
      <c r="A20" s="9" t="str">
        <f t="shared" si="0"/>
        <v>Stu4Q1</v>
      </c>
      <c r="B20" s="9" t="s">
        <v>6</v>
      </c>
      <c r="C20" s="9" t="s">
        <v>30</v>
      </c>
      <c r="D20" s="9" t="s">
        <v>12</v>
      </c>
      <c r="E20" s="10" t="s">
        <v>7</v>
      </c>
      <c r="G20" s="3" t="s">
        <v>35</v>
      </c>
      <c r="H20" s="3" t="s">
        <v>28</v>
      </c>
      <c r="X20" s="17" t="s">
        <v>52</v>
      </c>
      <c r="Y20" s="17"/>
      <c r="Z20" s="17"/>
      <c r="AA20" s="17"/>
    </row>
    <row r="21" spans="1:29" x14ac:dyDescent="0.25">
      <c r="A21" s="9" t="str">
        <f t="shared" si="0"/>
        <v>Stu4Q2</v>
      </c>
      <c r="B21" s="9" t="s">
        <v>6</v>
      </c>
      <c r="C21" s="9" t="s">
        <v>31</v>
      </c>
      <c r="D21" s="9" t="s">
        <v>15</v>
      </c>
      <c r="E21" s="10">
        <v>4</v>
      </c>
      <c r="G21" s="3" t="s">
        <v>27</v>
      </c>
      <c r="H21" t="s">
        <v>30</v>
      </c>
      <c r="I21" t="s">
        <v>31</v>
      </c>
      <c r="J21" t="s">
        <v>32</v>
      </c>
      <c r="K21" t="s">
        <v>33</v>
      </c>
      <c r="L21" t="s">
        <v>34</v>
      </c>
      <c r="X21" s="22" t="str">
        <f>H12</f>
        <v>Q1</v>
      </c>
      <c r="Y21" s="22" t="str">
        <f t="shared" ref="Y21:AA21" si="7">I12</f>
        <v>Q2</v>
      </c>
      <c r="Z21" s="22" t="str">
        <f t="shared" si="7"/>
        <v>Q3</v>
      </c>
      <c r="AA21" s="22" t="str">
        <f t="shared" si="7"/>
        <v>Q4</v>
      </c>
    </row>
    <row r="22" spans="1:29" ht="30" x14ac:dyDescent="0.25">
      <c r="A22" s="9" t="str">
        <f t="shared" si="0"/>
        <v>Stu4Q4</v>
      </c>
      <c r="B22" s="9" t="s">
        <v>6</v>
      </c>
      <c r="C22" s="9" t="s">
        <v>33</v>
      </c>
      <c r="D22" s="9" t="s">
        <v>22</v>
      </c>
      <c r="E22" s="10">
        <v>2</v>
      </c>
      <c r="G22" s="4" t="s">
        <v>3</v>
      </c>
      <c r="H22" s="5">
        <v>0</v>
      </c>
      <c r="I22" s="5">
        <v>2</v>
      </c>
      <c r="J22" s="5">
        <v>1</v>
      </c>
      <c r="K22" s="5" t="e">
        <v>#DIV/0!</v>
      </c>
      <c r="L22" s="5">
        <v>4</v>
      </c>
      <c r="N22" t="s">
        <v>54</v>
      </c>
      <c r="W22" s="13" t="str">
        <f>G13</f>
        <v>Stu1</v>
      </c>
      <c r="X22" s="16" t="str">
        <f t="shared" ref="X22:AA25" si="8">IFERROR(VLOOKUP($G13&amp;H$12,lu_FindStu,Class,FALSE)&amp;"/" &amp;CHAR(10)  &amp;VLOOKUP($G13&amp;H$12,lu_FindStu,Grade,FALSE),"")</f>
        <v>Math 141/
0</v>
      </c>
      <c r="Y22" s="16" t="str">
        <f t="shared" si="8"/>
        <v>Art 122/
2</v>
      </c>
      <c r="Z22" s="16" t="str">
        <f t="shared" si="8"/>
        <v>CMPSC/
1</v>
      </c>
      <c r="AA22" s="16" t="str">
        <f t="shared" si="8"/>
        <v>BRDGE 115/
N</v>
      </c>
    </row>
    <row r="23" spans="1:29" ht="30" x14ac:dyDescent="0.25">
      <c r="A23" s="9" t="str">
        <f t="shared" si="0"/>
        <v>Stu4Q5</v>
      </c>
      <c r="B23" s="9" t="s">
        <v>6</v>
      </c>
      <c r="C23" s="9" t="s">
        <v>34</v>
      </c>
      <c r="D23" s="9" t="s">
        <v>26</v>
      </c>
      <c r="E23" s="10">
        <v>3</v>
      </c>
      <c r="G23" s="4" t="s">
        <v>4</v>
      </c>
      <c r="H23" s="5">
        <v>4</v>
      </c>
      <c r="I23" s="5"/>
      <c r="J23" s="5">
        <v>4</v>
      </c>
      <c r="K23" s="5">
        <v>3</v>
      </c>
      <c r="L23" s="5">
        <v>1</v>
      </c>
      <c r="W23" s="13" t="str">
        <f t="shared" ref="W23:W25" si="9">G14</f>
        <v>Stu2</v>
      </c>
      <c r="X23" s="16" t="str">
        <f t="shared" si="8"/>
        <v>Engl 101/
4</v>
      </c>
      <c r="Y23" s="16" t="str">
        <f t="shared" si="8"/>
        <v/>
      </c>
      <c r="Z23" s="16" t="str">
        <f t="shared" si="8"/>
        <v>CS/
4</v>
      </c>
      <c r="AA23" s="16" t="str">
        <f t="shared" si="8"/>
        <v>Soc 111/
3</v>
      </c>
    </row>
    <row r="24" spans="1:29" ht="45" x14ac:dyDescent="0.25">
      <c r="G24" s="4" t="s">
        <v>5</v>
      </c>
      <c r="H24" s="5">
        <v>4</v>
      </c>
      <c r="I24" s="5"/>
      <c r="J24" s="5" t="e">
        <v>#DIV/0!</v>
      </c>
      <c r="K24" s="5">
        <v>1</v>
      </c>
      <c r="L24" s="5">
        <v>3</v>
      </c>
      <c r="N24" t="s">
        <v>38</v>
      </c>
      <c r="W24" s="13" t="str">
        <f t="shared" si="9"/>
        <v>Stu3</v>
      </c>
      <c r="X24" s="16" t="str">
        <f t="shared" si="8"/>
        <v>Chem 121/
4</v>
      </c>
      <c r="Y24" s="16" t="str">
        <f t="shared" si="8"/>
        <v/>
      </c>
      <c r="Z24" s="16" t="str">
        <f t="shared" si="8"/>
        <v>ANTHR/
W</v>
      </c>
      <c r="AA24" s="16" t="str">
        <f t="shared" si="8"/>
        <v>ESL 101/
1</v>
      </c>
    </row>
    <row r="25" spans="1:29" ht="30" x14ac:dyDescent="0.25">
      <c r="A25" s="12" t="s">
        <v>43</v>
      </c>
      <c r="B25" s="12"/>
      <c r="C25" s="12"/>
      <c r="D25" s="12"/>
      <c r="G25" s="4" t="s">
        <v>6</v>
      </c>
      <c r="H25" s="5" t="e">
        <v>#DIV/0!</v>
      </c>
      <c r="I25" s="5">
        <v>4</v>
      </c>
      <c r="J25" s="5"/>
      <c r="K25" s="5">
        <v>2</v>
      </c>
      <c r="L25" s="5">
        <v>3</v>
      </c>
      <c r="N25" t="s">
        <v>39</v>
      </c>
      <c r="W25" s="13" t="str">
        <f t="shared" si="9"/>
        <v>Stu4</v>
      </c>
      <c r="X25" s="16" t="str">
        <f t="shared" si="8"/>
        <v>Phys 101/
W</v>
      </c>
      <c r="Y25" s="16" t="str">
        <f t="shared" si="8"/>
        <v>HORT 208/
4</v>
      </c>
      <c r="Z25" s="16" t="str">
        <f t="shared" si="8"/>
        <v/>
      </c>
      <c r="AA25" s="16" t="str">
        <f t="shared" si="8"/>
        <v>FRNCH 101/
2</v>
      </c>
    </row>
    <row r="26" spans="1:29" x14ac:dyDescent="0.25">
      <c r="N26" t="s">
        <v>40</v>
      </c>
    </row>
    <row r="27" spans="1:29" x14ac:dyDescent="0.25">
      <c r="W27" t="s">
        <v>101</v>
      </c>
    </row>
    <row r="28" spans="1:29" x14ac:dyDescent="0.25">
      <c r="W28" t="s">
        <v>102</v>
      </c>
    </row>
    <row r="29" spans="1:29" x14ac:dyDescent="0.25">
      <c r="V29" s="15"/>
      <c r="W29" t="s">
        <v>103</v>
      </c>
    </row>
    <row r="31" spans="1:29" ht="27" customHeight="1" x14ac:dyDescent="0.25"/>
    <row r="32" spans="1:29" ht="27" customHeight="1" x14ac:dyDescent="0.25">
      <c r="Q32" s="15"/>
    </row>
    <row r="33" spans="12:17" ht="27" customHeight="1" x14ac:dyDescent="0.25">
      <c r="Q33" s="15"/>
    </row>
    <row r="34" spans="12:17" x14ac:dyDescent="0.25">
      <c r="L34" s="15"/>
      <c r="Q34" s="15"/>
    </row>
    <row r="35" spans="12:17" ht="25.5" customHeight="1" x14ac:dyDescent="0.25">
      <c r="Q35" s="15"/>
    </row>
    <row r="36" spans="12:17" x14ac:dyDescent="0.25">
      <c r="Q36" s="15"/>
    </row>
    <row r="37" spans="12:17" x14ac:dyDescent="0.25">
      <c r="Q37" s="15"/>
    </row>
    <row r="38" spans="12:17" x14ac:dyDescent="0.25">
      <c r="Q38" s="15"/>
    </row>
    <row r="39" spans="12:17" x14ac:dyDescent="0.25">
      <c r="Q39" s="15"/>
    </row>
    <row r="40" spans="12:17" x14ac:dyDescent="0.25">
      <c r="Q40" s="15"/>
    </row>
  </sheetData>
  <sortState ref="A4:E21">
    <sortCondition ref="B5"/>
  </sortState>
  <pageMargins left="0.7" right="0.7" top="0.75" bottom="0.75" header="0.3" footer="0.3"/>
  <pageSetup orientation="portrait" r:id="rId3"/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5"/>
  <sheetViews>
    <sheetView showFormulas="1" workbookViewId="0"/>
  </sheetViews>
  <sheetFormatPr defaultRowHeight="15" x14ac:dyDescent="0.25"/>
  <cols>
    <col min="1" max="1" width="8.85546875" customWidth="1"/>
    <col min="6" max="6" width="2.42578125" customWidth="1"/>
  </cols>
  <sheetData>
    <row r="1" spans="1:5" x14ac:dyDescent="0.25">
      <c r="A1" s="23" t="s">
        <v>65</v>
      </c>
      <c r="B1" t="s">
        <v>66</v>
      </c>
      <c r="C1" t="s">
        <v>67</v>
      </c>
    </row>
    <row r="3" spans="1:5" x14ac:dyDescent="0.25">
      <c r="A3" s="14" t="s">
        <v>49</v>
      </c>
    </row>
    <row r="5" spans="1:5" x14ac:dyDescent="0.25">
      <c r="A5" s="24" t="s">
        <v>55</v>
      </c>
      <c r="B5" s="19" t="s">
        <v>0</v>
      </c>
      <c r="C5" s="19" t="s">
        <v>19</v>
      </c>
      <c r="D5" s="19" t="s">
        <v>1</v>
      </c>
      <c r="E5" s="19" t="s">
        <v>2</v>
      </c>
    </row>
    <row r="6" spans="1:5" x14ac:dyDescent="0.25">
      <c r="A6" s="27" t="str">
        <f t="shared" ref="A6:A22" si="0">B6&amp;C6</f>
        <v>Stu1Q1</v>
      </c>
      <c r="B6" s="25" t="s">
        <v>3</v>
      </c>
      <c r="C6" s="25" t="s">
        <v>30</v>
      </c>
      <c r="D6" s="25" t="s">
        <v>9</v>
      </c>
      <c r="E6" s="26">
        <v>0</v>
      </c>
    </row>
    <row r="7" spans="1:5" x14ac:dyDescent="0.25">
      <c r="A7" s="27" t="str">
        <f t="shared" si="0"/>
        <v>Stu1Q2</v>
      </c>
      <c r="B7" s="25" t="s">
        <v>3</v>
      </c>
      <c r="C7" s="25" t="s">
        <v>31</v>
      </c>
      <c r="D7" s="25" t="s">
        <v>13</v>
      </c>
      <c r="E7" s="26">
        <v>2</v>
      </c>
    </row>
    <row r="8" spans="1:5" x14ac:dyDescent="0.25">
      <c r="A8" s="27" t="str">
        <f t="shared" si="0"/>
        <v>Stu1Q3</v>
      </c>
      <c r="B8" s="25" t="s">
        <v>3</v>
      </c>
      <c r="C8" s="25" t="s">
        <v>32</v>
      </c>
      <c r="D8" s="25" t="s">
        <v>16</v>
      </c>
      <c r="E8" s="26">
        <v>1</v>
      </c>
    </row>
    <row r="9" spans="1:5" x14ac:dyDescent="0.25">
      <c r="A9" s="27" t="str">
        <f t="shared" si="0"/>
        <v>Stu1Q4</v>
      </c>
      <c r="B9" s="25" t="s">
        <v>3</v>
      </c>
      <c r="C9" s="25" t="s">
        <v>33</v>
      </c>
      <c r="D9" s="25" t="s">
        <v>20</v>
      </c>
      <c r="E9" s="26" t="s">
        <v>8</v>
      </c>
    </row>
    <row r="10" spans="1:5" x14ac:dyDescent="0.25">
      <c r="A10" s="27" t="str">
        <f t="shared" si="0"/>
        <v>Stu1Q5</v>
      </c>
      <c r="B10" s="25" t="s">
        <v>3</v>
      </c>
      <c r="C10" s="25" t="s">
        <v>34</v>
      </c>
      <c r="D10" s="25" t="s">
        <v>23</v>
      </c>
      <c r="E10" s="26">
        <v>4</v>
      </c>
    </row>
    <row r="11" spans="1:5" x14ac:dyDescent="0.25">
      <c r="A11" s="27" t="str">
        <f t="shared" si="0"/>
        <v>Stu2Q1</v>
      </c>
      <c r="B11" s="25" t="s">
        <v>4</v>
      </c>
      <c r="C11" s="25" t="s">
        <v>30</v>
      </c>
      <c r="D11" s="25" t="s">
        <v>10</v>
      </c>
      <c r="E11" s="26">
        <v>4</v>
      </c>
    </row>
    <row r="12" spans="1:5" x14ac:dyDescent="0.25">
      <c r="A12" s="27" t="str">
        <f t="shared" si="0"/>
        <v>Stu2Q3</v>
      </c>
      <c r="B12" s="25" t="s">
        <v>4</v>
      </c>
      <c r="C12" s="25" t="s">
        <v>32</v>
      </c>
      <c r="D12" s="25" t="s">
        <v>17</v>
      </c>
      <c r="E12" s="26">
        <v>4</v>
      </c>
    </row>
    <row r="13" spans="1:5" x14ac:dyDescent="0.25">
      <c r="A13" s="27" t="str">
        <f t="shared" si="0"/>
        <v>Stu2Q4</v>
      </c>
      <c r="B13" s="25" t="s">
        <v>4</v>
      </c>
      <c r="C13" s="25" t="s">
        <v>33</v>
      </c>
      <c r="D13" s="25" t="s">
        <v>14</v>
      </c>
      <c r="E13" s="26">
        <v>3</v>
      </c>
    </row>
    <row r="14" spans="1:5" x14ac:dyDescent="0.25">
      <c r="A14" s="27" t="str">
        <f t="shared" si="0"/>
        <v>Stu2Q5</v>
      </c>
      <c r="B14" s="25" t="s">
        <v>4</v>
      </c>
      <c r="C14" s="25" t="s">
        <v>34</v>
      </c>
      <c r="D14" s="25" t="s">
        <v>24</v>
      </c>
      <c r="E14" s="26">
        <v>1</v>
      </c>
    </row>
    <row r="15" spans="1:5" x14ac:dyDescent="0.25">
      <c r="A15" s="27" t="str">
        <f t="shared" si="0"/>
        <v>Stu3Q1</v>
      </c>
      <c r="B15" s="25" t="s">
        <v>5</v>
      </c>
      <c r="C15" s="25" t="s">
        <v>30</v>
      </c>
      <c r="D15" s="25" t="s">
        <v>11</v>
      </c>
      <c r="E15" s="26">
        <v>4</v>
      </c>
    </row>
    <row r="16" spans="1:5" x14ac:dyDescent="0.25">
      <c r="A16" s="27" t="str">
        <f t="shared" si="0"/>
        <v>Stu3Q3</v>
      </c>
      <c r="B16" s="25" t="s">
        <v>5</v>
      </c>
      <c r="C16" s="25" t="s">
        <v>32</v>
      </c>
      <c r="D16" s="25" t="s">
        <v>18</v>
      </c>
      <c r="E16" s="26" t="s">
        <v>7</v>
      </c>
    </row>
    <row r="17" spans="1:5" x14ac:dyDescent="0.25">
      <c r="A17" s="27" t="str">
        <f t="shared" si="0"/>
        <v>Stu3Q4</v>
      </c>
      <c r="B17" s="25" t="s">
        <v>5</v>
      </c>
      <c r="C17" s="25" t="s">
        <v>33</v>
      </c>
      <c r="D17" s="25" t="s">
        <v>21</v>
      </c>
      <c r="E17" s="26">
        <v>1</v>
      </c>
    </row>
    <row r="18" spans="1:5" x14ac:dyDescent="0.25">
      <c r="A18" s="27" t="str">
        <f t="shared" si="0"/>
        <v>Stu3Q5</v>
      </c>
      <c r="B18" s="25" t="s">
        <v>5</v>
      </c>
      <c r="C18" s="25" t="s">
        <v>34</v>
      </c>
      <c r="D18" s="25" t="s">
        <v>25</v>
      </c>
      <c r="E18" s="26">
        <v>3</v>
      </c>
    </row>
    <row r="19" spans="1:5" x14ac:dyDescent="0.25">
      <c r="A19" s="27" t="str">
        <f t="shared" si="0"/>
        <v>Stu4Q1</v>
      </c>
      <c r="B19" s="25" t="s">
        <v>6</v>
      </c>
      <c r="C19" s="25" t="s">
        <v>30</v>
      </c>
      <c r="D19" s="25" t="s">
        <v>12</v>
      </c>
      <c r="E19" s="26" t="s">
        <v>7</v>
      </c>
    </row>
    <row r="20" spans="1:5" x14ac:dyDescent="0.25">
      <c r="A20" s="27" t="str">
        <f t="shared" si="0"/>
        <v>Stu4Q2</v>
      </c>
      <c r="B20" s="25" t="s">
        <v>6</v>
      </c>
      <c r="C20" s="25" t="s">
        <v>31</v>
      </c>
      <c r="D20" s="25" t="s">
        <v>15</v>
      </c>
      <c r="E20" s="26">
        <v>4</v>
      </c>
    </row>
    <row r="21" spans="1:5" x14ac:dyDescent="0.25">
      <c r="A21" s="27" t="str">
        <f t="shared" si="0"/>
        <v>Stu4Q4</v>
      </c>
      <c r="B21" s="25" t="s">
        <v>6</v>
      </c>
      <c r="C21" s="25" t="s">
        <v>33</v>
      </c>
      <c r="D21" s="25" t="s">
        <v>22</v>
      </c>
      <c r="E21" s="26">
        <v>2</v>
      </c>
    </row>
    <row r="22" spans="1:5" x14ac:dyDescent="0.25">
      <c r="A22" s="27" t="str">
        <f t="shared" si="0"/>
        <v>Stu4Q5</v>
      </c>
      <c r="B22" s="25" t="s">
        <v>6</v>
      </c>
      <c r="C22" s="25" t="s">
        <v>34</v>
      </c>
      <c r="D22" s="25" t="s">
        <v>26</v>
      </c>
      <c r="E22" s="26">
        <v>3</v>
      </c>
    </row>
    <row r="24" spans="1:5" x14ac:dyDescent="0.25">
      <c r="A24" s="41" t="s">
        <v>100</v>
      </c>
      <c r="B24" s="42"/>
      <c r="C24" s="21"/>
      <c r="D24" s="21"/>
    </row>
    <row r="25" spans="1:5" x14ac:dyDescent="0.25">
      <c r="A25" s="39" t="s">
        <v>75</v>
      </c>
      <c r="B25" s="40"/>
      <c r="C25" s="40"/>
      <c r="D25" s="40"/>
    </row>
  </sheetData>
  <mergeCells count="2">
    <mergeCell ref="A25:D25"/>
    <mergeCell ref="A24:B2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/>
  </sheetViews>
  <sheetFormatPr defaultRowHeight="15" x14ac:dyDescent="0.25"/>
  <cols>
    <col min="1" max="1" width="14.5703125" customWidth="1"/>
    <col min="2" max="2" width="16.28515625" bestFit="1" customWidth="1"/>
    <col min="3" max="6" width="3.42578125" customWidth="1"/>
    <col min="7" max="7" width="11.28515625" bestFit="1" customWidth="1"/>
  </cols>
  <sheetData>
    <row r="1" spans="1:7" x14ac:dyDescent="0.25">
      <c r="A1" t="s">
        <v>41</v>
      </c>
    </row>
    <row r="2" spans="1:7" x14ac:dyDescent="0.25">
      <c r="A2" t="s">
        <v>69</v>
      </c>
    </row>
    <row r="3" spans="1:7" x14ac:dyDescent="0.25">
      <c r="B3" s="28" t="s">
        <v>70</v>
      </c>
    </row>
    <row r="4" spans="1:7" x14ac:dyDescent="0.25">
      <c r="B4" s="28" t="s">
        <v>107</v>
      </c>
    </row>
    <row r="5" spans="1:7" x14ac:dyDescent="0.25">
      <c r="B5" s="28" t="s">
        <v>72</v>
      </c>
    </row>
    <row r="7" spans="1:7" x14ac:dyDescent="0.25">
      <c r="A7" s="3" t="s">
        <v>29</v>
      </c>
      <c r="B7" s="3" t="s">
        <v>28</v>
      </c>
    </row>
    <row r="8" spans="1:7" x14ac:dyDescent="0.25">
      <c r="A8" s="3" t="s">
        <v>27</v>
      </c>
      <c r="B8" t="s">
        <v>30</v>
      </c>
      <c r="C8" t="s">
        <v>31</v>
      </c>
      <c r="D8" t="s">
        <v>32</v>
      </c>
      <c r="E8" t="s">
        <v>33</v>
      </c>
      <c r="F8" t="s">
        <v>34</v>
      </c>
      <c r="G8" t="s">
        <v>68</v>
      </c>
    </row>
    <row r="9" spans="1:7" x14ac:dyDescent="0.25">
      <c r="A9" s="4" t="s">
        <v>3</v>
      </c>
      <c r="B9" s="5">
        <v>1</v>
      </c>
      <c r="C9" s="5">
        <v>1</v>
      </c>
      <c r="D9" s="5">
        <v>1</v>
      </c>
      <c r="E9" s="5">
        <v>1</v>
      </c>
      <c r="F9" s="5">
        <v>1</v>
      </c>
      <c r="G9" s="5">
        <v>5</v>
      </c>
    </row>
    <row r="10" spans="1:7" x14ac:dyDescent="0.25">
      <c r="A10" s="4" t="s">
        <v>4</v>
      </c>
      <c r="B10" s="5">
        <v>1</v>
      </c>
      <c r="C10" s="5"/>
      <c r="D10" s="5">
        <v>1</v>
      </c>
      <c r="E10" s="5">
        <v>1</v>
      </c>
      <c r="F10" s="5">
        <v>1</v>
      </c>
      <c r="G10" s="5">
        <v>4</v>
      </c>
    </row>
    <row r="11" spans="1:7" x14ac:dyDescent="0.25">
      <c r="A11" s="4" t="s">
        <v>5</v>
      </c>
      <c r="B11" s="5">
        <v>1</v>
      </c>
      <c r="C11" s="5"/>
      <c r="D11" s="5">
        <v>1</v>
      </c>
      <c r="E11" s="5">
        <v>1</v>
      </c>
      <c r="F11" s="5">
        <v>1</v>
      </c>
      <c r="G11" s="5">
        <v>4</v>
      </c>
    </row>
    <row r="12" spans="1:7" x14ac:dyDescent="0.25">
      <c r="A12" s="4" t="s">
        <v>6</v>
      </c>
      <c r="B12" s="5">
        <v>1</v>
      </c>
      <c r="C12" s="5">
        <v>1</v>
      </c>
      <c r="D12" s="5"/>
      <c r="E12" s="5">
        <v>1</v>
      </c>
      <c r="F12" s="5">
        <v>1</v>
      </c>
      <c r="G12" s="5">
        <v>4</v>
      </c>
    </row>
    <row r="13" spans="1:7" x14ac:dyDescent="0.25">
      <c r="A13" s="4" t="s">
        <v>68</v>
      </c>
      <c r="B13" s="5">
        <v>4</v>
      </c>
      <c r="C13" s="5">
        <v>2</v>
      </c>
      <c r="D13" s="5">
        <v>3</v>
      </c>
      <c r="E13" s="5">
        <v>4</v>
      </c>
      <c r="F13" s="5">
        <v>4</v>
      </c>
      <c r="G13" s="5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6"/>
  <sheetViews>
    <sheetView showFormulas="1" workbookViewId="0"/>
  </sheetViews>
  <sheetFormatPr defaultRowHeight="15" x14ac:dyDescent="0.25"/>
  <cols>
    <col min="2" max="7" width="3.42578125" customWidth="1"/>
    <col min="8" max="8" width="2.7109375" customWidth="1"/>
    <col min="9" max="9" width="3.85546875" bestFit="1" customWidth="1"/>
    <col min="10" max="12" width="2.7109375" bestFit="1" customWidth="1"/>
    <col min="13" max="13" width="2.5703125" bestFit="1" customWidth="1"/>
  </cols>
  <sheetData>
    <row r="4" spans="1:14" x14ac:dyDescent="0.25">
      <c r="A4" t="s">
        <v>74</v>
      </c>
    </row>
    <row r="5" spans="1:14" x14ac:dyDescent="0.25">
      <c r="A5" s="43" t="s">
        <v>69</v>
      </c>
      <c r="B5" s="43"/>
      <c r="C5" s="43"/>
      <c r="D5" s="43"/>
      <c r="E5" s="43"/>
      <c r="F5" s="43"/>
      <c r="I5" s="1" t="s">
        <v>73</v>
      </c>
    </row>
    <row r="6" spans="1:14" x14ac:dyDescent="0.25">
      <c r="B6" s="44" t="s">
        <v>70</v>
      </c>
      <c r="C6" s="44"/>
      <c r="D6" s="44"/>
      <c r="E6" s="44"/>
      <c r="F6" s="44"/>
      <c r="I6" s="47" t="s">
        <v>108</v>
      </c>
      <c r="J6" s="47"/>
      <c r="K6" s="47"/>
      <c r="L6" s="47"/>
      <c r="M6" s="47"/>
      <c r="N6" s="47"/>
    </row>
    <row r="7" spans="1:14" x14ac:dyDescent="0.25">
      <c r="B7" s="45" t="s">
        <v>71</v>
      </c>
      <c r="C7" s="45"/>
      <c r="D7" s="45"/>
      <c r="E7" s="45"/>
      <c r="F7" s="45"/>
      <c r="I7" s="43" t="s">
        <v>109</v>
      </c>
      <c r="J7" s="43"/>
      <c r="K7" s="43"/>
      <c r="L7" s="43"/>
      <c r="M7" s="43"/>
      <c r="N7" s="43"/>
    </row>
    <row r="8" spans="1:14" x14ac:dyDescent="0.25">
      <c r="B8" s="45" t="s">
        <v>72</v>
      </c>
      <c r="C8" s="45"/>
      <c r="D8" s="45"/>
      <c r="E8" s="45"/>
      <c r="F8" s="45"/>
    </row>
    <row r="10" spans="1:14" x14ac:dyDescent="0.25">
      <c r="A10" s="3" t="s">
        <v>29</v>
      </c>
      <c r="B10" s="3" t="s">
        <v>28</v>
      </c>
    </row>
    <row r="11" spans="1:14" x14ac:dyDescent="0.25">
      <c r="A11" s="3" t="s">
        <v>27</v>
      </c>
      <c r="B11" t="s">
        <v>30</v>
      </c>
      <c r="C11" t="s">
        <v>31</v>
      </c>
      <c r="D11" t="s">
        <v>32</v>
      </c>
      <c r="E11" t="s">
        <v>33</v>
      </c>
      <c r="F11" t="s">
        <v>34</v>
      </c>
      <c r="G11" t="s">
        <v>68</v>
      </c>
      <c r="I11" s="38"/>
      <c r="J11" s="38" t="str">
        <f>B11</f>
        <v>Q1</v>
      </c>
      <c r="K11" s="38" t="str">
        <f t="shared" ref="K11:M11" si="0">C11</f>
        <v>Q2</v>
      </c>
      <c r="L11" s="38" t="str">
        <f t="shared" si="0"/>
        <v>Q3</v>
      </c>
      <c r="M11" s="38" t="str">
        <f t="shared" si="0"/>
        <v>Q4</v>
      </c>
    </row>
    <row r="12" spans="1:14" x14ac:dyDescent="0.25">
      <c r="A12" s="4" t="s">
        <v>3</v>
      </c>
      <c r="B12" s="5">
        <v>1</v>
      </c>
      <c r="C12" s="5">
        <v>1</v>
      </c>
      <c r="D12" s="5">
        <v>1</v>
      </c>
      <c r="E12" s="5">
        <v>1</v>
      </c>
      <c r="F12" s="5">
        <v>1</v>
      </c>
      <c r="G12" s="5">
        <v>5</v>
      </c>
      <c r="I12" s="38" t="str">
        <f>A12</f>
        <v>Stu1</v>
      </c>
      <c r="J12" s="29"/>
      <c r="K12" s="29"/>
      <c r="L12" s="29"/>
      <c r="M12" s="29"/>
    </row>
    <row r="13" spans="1:14" x14ac:dyDescent="0.25">
      <c r="A13" s="4" t="s">
        <v>4</v>
      </c>
      <c r="B13" s="5">
        <v>1</v>
      </c>
      <c r="C13" s="5"/>
      <c r="D13" s="5">
        <v>1</v>
      </c>
      <c r="E13" s="5">
        <v>1</v>
      </c>
      <c r="F13" s="5">
        <v>1</v>
      </c>
      <c r="G13" s="5">
        <v>4</v>
      </c>
      <c r="I13" s="38" t="str">
        <f t="shared" ref="I13:I15" si="1">A13</f>
        <v>Stu2</v>
      </c>
      <c r="J13" s="29"/>
      <c r="K13" s="29"/>
      <c r="L13" s="29"/>
      <c r="M13" s="29"/>
    </row>
    <row r="14" spans="1:14" x14ac:dyDescent="0.25">
      <c r="A14" s="4" t="s">
        <v>5</v>
      </c>
      <c r="B14" s="5">
        <v>1</v>
      </c>
      <c r="C14" s="5"/>
      <c r="D14" s="5">
        <v>1</v>
      </c>
      <c r="E14" s="5">
        <v>1</v>
      </c>
      <c r="F14" s="5">
        <v>1</v>
      </c>
      <c r="G14" s="5">
        <v>4</v>
      </c>
      <c r="I14" s="38" t="str">
        <f t="shared" si="1"/>
        <v>Stu3</v>
      </c>
      <c r="J14" s="29"/>
      <c r="K14" s="29"/>
      <c r="L14" s="29"/>
      <c r="M14" s="29"/>
    </row>
    <row r="15" spans="1:14" x14ac:dyDescent="0.25">
      <c r="A15" s="4" t="s">
        <v>6</v>
      </c>
      <c r="B15" s="5">
        <v>1</v>
      </c>
      <c r="C15" s="5">
        <v>1</v>
      </c>
      <c r="D15" s="5"/>
      <c r="E15" s="5">
        <v>1</v>
      </c>
      <c r="F15" s="5">
        <v>1</v>
      </c>
      <c r="G15" s="5">
        <v>4</v>
      </c>
      <c r="I15" s="38" t="str">
        <f t="shared" si="1"/>
        <v>Stu4</v>
      </c>
      <c r="J15" s="29"/>
      <c r="K15" s="29"/>
      <c r="L15" s="29"/>
      <c r="M15" s="29"/>
    </row>
    <row r="16" spans="1:14" x14ac:dyDescent="0.25">
      <c r="A16" s="4" t="s">
        <v>68</v>
      </c>
      <c r="B16" s="5">
        <v>4</v>
      </c>
      <c r="C16" s="5">
        <v>2</v>
      </c>
      <c r="D16" s="5">
        <v>3</v>
      </c>
      <c r="E16" s="5">
        <v>4</v>
      </c>
      <c r="F16" s="5">
        <v>4</v>
      </c>
      <c r="G16" s="5">
        <v>17</v>
      </c>
    </row>
  </sheetData>
  <mergeCells count="6">
    <mergeCell ref="A5:F5"/>
    <mergeCell ref="B6:F6"/>
    <mergeCell ref="B7:F7"/>
    <mergeCell ref="B8:F8"/>
    <mergeCell ref="I6:N6"/>
    <mergeCell ref="I7:N7"/>
  </mergeCell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22"/>
  <sheetViews>
    <sheetView showFormulas="1" topLeftCell="A7" workbookViewId="0">
      <selection activeCell="A7" sqref="A7"/>
    </sheetView>
  </sheetViews>
  <sheetFormatPr defaultRowHeight="15" x14ac:dyDescent="0.25"/>
  <cols>
    <col min="1" max="1" width="8.7109375" customWidth="1"/>
    <col min="2" max="6" width="6.85546875" customWidth="1"/>
    <col min="7" max="7" width="5.7109375" bestFit="1" customWidth="1"/>
    <col min="8" max="8" width="3.28515625" customWidth="1"/>
    <col min="9" max="9" width="7.28515625" customWidth="1"/>
    <col min="10" max="10" width="21.42578125" bestFit="1" customWidth="1"/>
    <col min="11" max="11" width="4" customWidth="1"/>
    <col min="12" max="12" width="3.7109375" customWidth="1"/>
    <col min="13" max="13" width="3.42578125" customWidth="1"/>
  </cols>
  <sheetData>
    <row r="7" spans="1:13" x14ac:dyDescent="0.25">
      <c r="A7" t="s">
        <v>74</v>
      </c>
    </row>
    <row r="8" spans="1:13" x14ac:dyDescent="0.25">
      <c r="A8" s="43" t="s">
        <v>69</v>
      </c>
      <c r="B8" s="43"/>
      <c r="C8" s="43"/>
      <c r="D8" s="43"/>
      <c r="E8" s="43"/>
      <c r="F8" s="43"/>
      <c r="I8" s="1" t="s">
        <v>87</v>
      </c>
    </row>
    <row r="9" spans="1:13" x14ac:dyDescent="0.25">
      <c r="B9" s="44" t="s">
        <v>70</v>
      </c>
      <c r="C9" s="44"/>
      <c r="D9" s="44"/>
      <c r="E9" s="44"/>
      <c r="F9" s="44"/>
    </row>
    <row r="10" spans="1:13" x14ac:dyDescent="0.25">
      <c r="B10" s="45" t="s">
        <v>71</v>
      </c>
      <c r="C10" s="45"/>
      <c r="D10" s="45"/>
      <c r="E10" s="45"/>
      <c r="F10" s="45"/>
      <c r="I10" s="43" t="s">
        <v>110</v>
      </c>
      <c r="J10" s="43"/>
      <c r="K10" s="43"/>
      <c r="L10" s="43"/>
      <c r="M10" s="43"/>
    </row>
    <row r="11" spans="1:13" x14ac:dyDescent="0.25">
      <c r="B11" s="45" t="s">
        <v>72</v>
      </c>
      <c r="C11" s="45"/>
      <c r="D11" s="45"/>
      <c r="E11" s="45"/>
      <c r="F11" s="45"/>
    </row>
    <row r="13" spans="1:13" x14ac:dyDescent="0.25">
      <c r="A13" s="3" t="s">
        <v>29</v>
      </c>
      <c r="B13" s="3" t="s">
        <v>28</v>
      </c>
    </row>
    <row r="14" spans="1:13" x14ac:dyDescent="0.25">
      <c r="A14" s="3" t="s">
        <v>27</v>
      </c>
      <c r="B14" t="s">
        <v>30</v>
      </c>
      <c r="C14" t="s">
        <v>31</v>
      </c>
      <c r="D14" t="s">
        <v>32</v>
      </c>
      <c r="E14" t="s">
        <v>33</v>
      </c>
      <c r="F14" t="s">
        <v>34</v>
      </c>
      <c r="G14" t="s">
        <v>68</v>
      </c>
      <c r="I14" s="29"/>
      <c r="J14" s="29" t="str">
        <f>B14</f>
        <v>Q1</v>
      </c>
      <c r="K14" s="29" t="str">
        <f t="shared" ref="K14:M14" si="0">C14</f>
        <v>Q2</v>
      </c>
      <c r="L14" s="29" t="str">
        <f t="shared" si="0"/>
        <v>Q3</v>
      </c>
      <c r="M14" s="29" t="str">
        <f t="shared" si="0"/>
        <v>Q4</v>
      </c>
    </row>
    <row r="15" spans="1:13" x14ac:dyDescent="0.25">
      <c r="A15" s="4" t="s">
        <v>3</v>
      </c>
      <c r="B15" s="5">
        <v>1</v>
      </c>
      <c r="C15" s="5">
        <v>1</v>
      </c>
      <c r="D15" s="5">
        <v>1</v>
      </c>
      <c r="E15" s="5">
        <v>1</v>
      </c>
      <c r="F15" s="5">
        <v>1</v>
      </c>
      <c r="G15" s="5">
        <v>5</v>
      </c>
      <c r="I15" s="29" t="str">
        <f>A15</f>
        <v>Stu1</v>
      </c>
      <c r="J15" s="38" t="str">
        <f>VLOOKUP($A15&amp;B$14,OriginalTable,4,FALSE)</f>
        <v>Math 141</v>
      </c>
      <c r="K15" s="29"/>
      <c r="L15" s="29"/>
      <c r="M15" s="29"/>
    </row>
    <row r="16" spans="1:13" x14ac:dyDescent="0.25">
      <c r="A16" s="4" t="s">
        <v>4</v>
      </c>
      <c r="B16" s="5">
        <v>1</v>
      </c>
      <c r="C16" s="5"/>
      <c r="D16" s="5">
        <v>1</v>
      </c>
      <c r="E16" s="5">
        <v>1</v>
      </c>
      <c r="F16" s="5">
        <v>1</v>
      </c>
      <c r="G16" s="5">
        <v>4</v>
      </c>
      <c r="I16" s="29" t="str">
        <f t="shared" ref="I16:I18" si="1">A16</f>
        <v>Stu2</v>
      </c>
      <c r="J16" s="29"/>
      <c r="K16" s="29"/>
      <c r="L16" s="29"/>
      <c r="M16" s="29"/>
    </row>
    <row r="17" spans="1:13" x14ac:dyDescent="0.25">
      <c r="A17" s="4" t="s">
        <v>5</v>
      </c>
      <c r="B17" s="5">
        <v>1</v>
      </c>
      <c r="C17" s="5"/>
      <c r="D17" s="5">
        <v>1</v>
      </c>
      <c r="E17" s="5">
        <v>1</v>
      </c>
      <c r="F17" s="5">
        <v>1</v>
      </c>
      <c r="G17" s="5">
        <v>4</v>
      </c>
      <c r="I17" s="29" t="str">
        <f t="shared" si="1"/>
        <v>Stu3</v>
      </c>
      <c r="J17" s="29"/>
      <c r="K17" s="29"/>
      <c r="L17" s="29"/>
      <c r="M17" s="29"/>
    </row>
    <row r="18" spans="1:13" x14ac:dyDescent="0.25">
      <c r="A18" s="4" t="s">
        <v>6</v>
      </c>
      <c r="B18" s="5">
        <v>1</v>
      </c>
      <c r="C18" s="5">
        <v>1</v>
      </c>
      <c r="D18" s="5"/>
      <c r="E18" s="5">
        <v>1</v>
      </c>
      <c r="F18" s="5">
        <v>1</v>
      </c>
      <c r="G18" s="5">
        <v>4</v>
      </c>
      <c r="I18" s="29" t="str">
        <f t="shared" si="1"/>
        <v>Stu4</v>
      </c>
      <c r="J18" s="29"/>
      <c r="K18" s="29"/>
      <c r="L18" s="29"/>
      <c r="M18" s="29"/>
    </row>
    <row r="19" spans="1:13" x14ac:dyDescent="0.25">
      <c r="A19" s="4" t="s">
        <v>68</v>
      </c>
      <c r="B19" s="5">
        <v>4</v>
      </c>
      <c r="C19" s="5">
        <v>2</v>
      </c>
      <c r="D19" s="5">
        <v>3</v>
      </c>
      <c r="E19" s="5">
        <v>4</v>
      </c>
      <c r="F19" s="5">
        <v>4</v>
      </c>
      <c r="G19" s="5">
        <v>17</v>
      </c>
    </row>
    <row r="20" spans="1:13" x14ac:dyDescent="0.25">
      <c r="J20" t="s">
        <v>76</v>
      </c>
    </row>
    <row r="21" spans="1:13" x14ac:dyDescent="0.25">
      <c r="J21" t="s">
        <v>78</v>
      </c>
    </row>
    <row r="22" spans="1:13" x14ac:dyDescent="0.25">
      <c r="J22" t="s">
        <v>77</v>
      </c>
    </row>
  </sheetData>
  <mergeCells count="5">
    <mergeCell ref="A8:F8"/>
    <mergeCell ref="B9:F9"/>
    <mergeCell ref="B10:F10"/>
    <mergeCell ref="I10:M10"/>
    <mergeCell ref="B11:F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24"/>
  <sheetViews>
    <sheetView workbookViewId="0"/>
  </sheetViews>
  <sheetFormatPr defaultRowHeight="15" x14ac:dyDescent="0.25"/>
  <cols>
    <col min="2" max="6" width="3.7109375" customWidth="1"/>
    <col min="7" max="7" width="6.28515625" customWidth="1"/>
    <col min="8" max="8" width="3.28515625" customWidth="1"/>
    <col min="9" max="9" width="11.5703125" customWidth="1"/>
    <col min="10" max="10" width="45.5703125" bestFit="1" customWidth="1"/>
    <col min="11" max="11" width="11.140625" bestFit="1" customWidth="1"/>
    <col min="12" max="12" width="9.85546875" bestFit="1" customWidth="1"/>
    <col min="13" max="13" width="12.5703125" bestFit="1" customWidth="1"/>
  </cols>
  <sheetData>
    <row r="7" spans="1:13" x14ac:dyDescent="0.25">
      <c r="A7" t="s">
        <v>74</v>
      </c>
    </row>
    <row r="8" spans="1:13" x14ac:dyDescent="0.25">
      <c r="A8" s="43" t="s">
        <v>69</v>
      </c>
      <c r="B8" s="43"/>
      <c r="C8" s="43"/>
      <c r="D8" s="43"/>
      <c r="E8" s="43"/>
      <c r="F8" s="43"/>
      <c r="I8" s="1" t="s">
        <v>88</v>
      </c>
    </row>
    <row r="9" spans="1:13" x14ac:dyDescent="0.25">
      <c r="B9" s="44" t="s">
        <v>70</v>
      </c>
      <c r="C9" s="44"/>
      <c r="D9" s="44"/>
      <c r="E9" s="44"/>
      <c r="F9" s="44"/>
    </row>
    <row r="10" spans="1:13" x14ac:dyDescent="0.25">
      <c r="B10" s="45" t="s">
        <v>71</v>
      </c>
      <c r="C10" s="45"/>
      <c r="D10" s="45"/>
      <c r="E10" s="45"/>
      <c r="F10" s="45"/>
      <c r="I10" s="43" t="s">
        <v>110</v>
      </c>
      <c r="J10" s="43"/>
      <c r="K10" s="43"/>
      <c r="L10" s="43"/>
      <c r="M10" s="43"/>
    </row>
    <row r="11" spans="1:13" x14ac:dyDescent="0.25">
      <c r="B11" s="45" t="s">
        <v>72</v>
      </c>
      <c r="C11" s="45"/>
      <c r="D11" s="45"/>
      <c r="E11" s="45"/>
      <c r="F11" s="45"/>
    </row>
    <row r="13" spans="1:13" x14ac:dyDescent="0.25">
      <c r="A13" s="3" t="s">
        <v>29</v>
      </c>
      <c r="B13" s="3" t="s">
        <v>28</v>
      </c>
    </row>
    <row r="14" spans="1:13" x14ac:dyDescent="0.25">
      <c r="A14" s="3" t="s">
        <v>27</v>
      </c>
      <c r="B14" t="s">
        <v>30</v>
      </c>
      <c r="C14" t="s">
        <v>31</v>
      </c>
      <c r="D14" t="s">
        <v>32</v>
      </c>
      <c r="E14" t="s">
        <v>33</v>
      </c>
      <c r="F14" t="s">
        <v>34</v>
      </c>
      <c r="G14" t="s">
        <v>68</v>
      </c>
      <c r="I14" s="27"/>
      <c r="J14" s="27" t="str">
        <f>B14</f>
        <v>Q1</v>
      </c>
      <c r="K14" s="27" t="str">
        <f t="shared" ref="K14:M14" si="0">C14</f>
        <v>Q2</v>
      </c>
      <c r="L14" s="27" t="str">
        <f t="shared" si="0"/>
        <v>Q3</v>
      </c>
      <c r="M14" s="27" t="str">
        <f t="shared" si="0"/>
        <v>Q4</v>
      </c>
    </row>
    <row r="15" spans="1:13" x14ac:dyDescent="0.25">
      <c r="A15" s="4" t="s">
        <v>3</v>
      </c>
      <c r="B15" s="5">
        <v>1</v>
      </c>
      <c r="C15" s="5">
        <v>1</v>
      </c>
      <c r="D15" s="5">
        <v>1</v>
      </c>
      <c r="E15" s="5">
        <v>1</v>
      </c>
      <c r="F15" s="5">
        <v>1</v>
      </c>
      <c r="G15" s="5">
        <v>5</v>
      </c>
      <c r="I15" s="27" t="str">
        <f>A15</f>
        <v>Stu1</v>
      </c>
      <c r="J15" s="27" t="str">
        <f t="shared" ref="J15:M18" si="1">VLOOKUP($A15&amp;B$14,OriginalTable,4,FALSE)  &amp;"/" &amp; VLOOKUP($A15&amp;B$14,OriginalTable,5,FALSE)</f>
        <v>Math 141/0</v>
      </c>
      <c r="K15" s="27"/>
      <c r="L15" s="27"/>
      <c r="M15" s="27"/>
    </row>
    <row r="16" spans="1:13" x14ac:dyDescent="0.25">
      <c r="A16" s="4" t="s">
        <v>4</v>
      </c>
      <c r="B16" s="5">
        <v>1</v>
      </c>
      <c r="C16" s="5"/>
      <c r="D16" s="5">
        <v>1</v>
      </c>
      <c r="E16" s="5">
        <v>1</v>
      </c>
      <c r="F16" s="5">
        <v>1</v>
      </c>
      <c r="G16" s="5">
        <v>4</v>
      </c>
      <c r="I16" s="27" t="str">
        <f t="shared" ref="I16:I18" si="2">A16</f>
        <v>Stu2</v>
      </c>
      <c r="J16" s="27"/>
      <c r="K16" s="27"/>
      <c r="L16" s="27"/>
      <c r="M16" s="27"/>
    </row>
    <row r="17" spans="1:13" x14ac:dyDescent="0.25">
      <c r="A17" s="4" t="s">
        <v>5</v>
      </c>
      <c r="B17" s="5">
        <v>1</v>
      </c>
      <c r="C17" s="5"/>
      <c r="D17" s="5">
        <v>1</v>
      </c>
      <c r="E17" s="5">
        <v>1</v>
      </c>
      <c r="F17" s="5">
        <v>1</v>
      </c>
      <c r="G17" s="5">
        <v>4</v>
      </c>
      <c r="I17" s="27" t="str">
        <f t="shared" si="2"/>
        <v>Stu3</v>
      </c>
      <c r="J17" s="27"/>
      <c r="K17" s="27"/>
      <c r="L17" s="27"/>
      <c r="M17" s="27"/>
    </row>
    <row r="18" spans="1:13" x14ac:dyDescent="0.25">
      <c r="A18" s="4" t="s">
        <v>6</v>
      </c>
      <c r="B18" s="5">
        <v>1</v>
      </c>
      <c r="C18" s="5">
        <v>1</v>
      </c>
      <c r="D18" s="5"/>
      <c r="E18" s="5">
        <v>1</v>
      </c>
      <c r="F18" s="5">
        <v>1</v>
      </c>
      <c r="G18" s="5">
        <v>4</v>
      </c>
      <c r="I18" s="27" t="str">
        <f t="shared" si="2"/>
        <v>Stu4</v>
      </c>
      <c r="J18" s="27"/>
      <c r="K18" s="27"/>
      <c r="L18" s="27"/>
      <c r="M18" s="27"/>
    </row>
    <row r="19" spans="1:13" x14ac:dyDescent="0.25">
      <c r="A19" s="4" t="s">
        <v>68</v>
      </c>
      <c r="B19" s="5">
        <v>4</v>
      </c>
      <c r="C19" s="5">
        <v>2</v>
      </c>
      <c r="D19" s="5">
        <v>3</v>
      </c>
      <c r="E19" s="5">
        <v>4</v>
      </c>
      <c r="F19" s="5">
        <v>4</v>
      </c>
      <c r="G19" s="5">
        <v>17</v>
      </c>
    </row>
    <row r="20" spans="1:13" x14ac:dyDescent="0.25">
      <c r="I20" s="46" t="s">
        <v>79</v>
      </c>
      <c r="J20" s="46"/>
    </row>
    <row r="21" spans="1:13" x14ac:dyDescent="0.25">
      <c r="I21" s="30" t="s">
        <v>86</v>
      </c>
    </row>
    <row r="22" spans="1:13" x14ac:dyDescent="0.25">
      <c r="I22" t="s">
        <v>83</v>
      </c>
      <c r="J22" t="s">
        <v>82</v>
      </c>
    </row>
    <row r="23" spans="1:13" x14ac:dyDescent="0.25">
      <c r="I23" t="s">
        <v>85</v>
      </c>
      <c r="J23" t="s">
        <v>80</v>
      </c>
    </row>
    <row r="24" spans="1:13" x14ac:dyDescent="0.25">
      <c r="I24" t="s">
        <v>84</v>
      </c>
      <c r="J24" t="s">
        <v>81</v>
      </c>
    </row>
  </sheetData>
  <mergeCells count="6">
    <mergeCell ref="I20:J20"/>
    <mergeCell ref="A8:F8"/>
    <mergeCell ref="B9:F9"/>
    <mergeCell ref="B10:F10"/>
    <mergeCell ref="I10:M10"/>
    <mergeCell ref="B11:F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26"/>
  <sheetViews>
    <sheetView workbookViewId="0"/>
  </sheetViews>
  <sheetFormatPr defaultRowHeight="15" x14ac:dyDescent="0.25"/>
  <cols>
    <col min="9" max="9" width="32.5703125" customWidth="1"/>
    <col min="10" max="10" width="11.28515625" customWidth="1"/>
  </cols>
  <sheetData>
    <row r="7" spans="1:13" x14ac:dyDescent="0.25">
      <c r="A7" t="s">
        <v>74</v>
      </c>
    </row>
    <row r="8" spans="1:13" x14ac:dyDescent="0.25">
      <c r="A8" s="43" t="s">
        <v>69</v>
      </c>
      <c r="B8" s="43"/>
      <c r="C8" s="43"/>
      <c r="D8" s="43"/>
      <c r="E8" s="43"/>
      <c r="F8" s="43"/>
      <c r="I8" s="1" t="s">
        <v>94</v>
      </c>
    </row>
    <row r="9" spans="1:13" x14ac:dyDescent="0.25">
      <c r="B9" s="44" t="s">
        <v>70</v>
      </c>
      <c r="C9" s="44"/>
      <c r="D9" s="44"/>
      <c r="E9" s="44"/>
      <c r="F9" s="44"/>
    </row>
    <row r="10" spans="1:13" x14ac:dyDescent="0.25">
      <c r="B10" s="45" t="s">
        <v>71</v>
      </c>
      <c r="C10" s="45"/>
      <c r="D10" s="45"/>
      <c r="E10" s="45"/>
      <c r="F10" s="45"/>
      <c r="I10" s="43" t="s">
        <v>104</v>
      </c>
      <c r="J10" s="43"/>
      <c r="K10" s="43"/>
      <c r="L10" s="43"/>
      <c r="M10" s="43"/>
    </row>
    <row r="11" spans="1:13" x14ac:dyDescent="0.25">
      <c r="B11" s="45" t="s">
        <v>72</v>
      </c>
      <c r="C11" s="45"/>
      <c r="D11" s="45"/>
      <c r="E11" s="45"/>
      <c r="F11" s="45"/>
    </row>
    <row r="13" spans="1:13" x14ac:dyDescent="0.25">
      <c r="A13" s="3" t="s">
        <v>29</v>
      </c>
      <c r="B13" s="3" t="s">
        <v>28</v>
      </c>
    </row>
    <row r="14" spans="1:13" x14ac:dyDescent="0.25">
      <c r="A14" s="3" t="s">
        <v>27</v>
      </c>
      <c r="B14" t="s">
        <v>30</v>
      </c>
      <c r="C14" t="s">
        <v>31</v>
      </c>
      <c r="D14" t="s">
        <v>32</v>
      </c>
      <c r="E14" t="s">
        <v>33</v>
      </c>
      <c r="F14" t="s">
        <v>34</v>
      </c>
      <c r="G14" t="s">
        <v>68</v>
      </c>
      <c r="I14" s="27"/>
      <c r="J14" s="27" t="str">
        <f>B14</f>
        <v>Q1</v>
      </c>
      <c r="K14" s="27" t="str">
        <f t="shared" ref="K14:M14" si="0">C14</f>
        <v>Q2</v>
      </c>
      <c r="L14" s="27" t="str">
        <f t="shared" si="0"/>
        <v>Q3</v>
      </c>
      <c r="M14" s="27" t="str">
        <f t="shared" si="0"/>
        <v>Q4</v>
      </c>
    </row>
    <row r="15" spans="1:13" x14ac:dyDescent="0.25">
      <c r="A15" s="4" t="s">
        <v>3</v>
      </c>
      <c r="B15" s="5">
        <v>1</v>
      </c>
      <c r="C15" s="5">
        <v>1</v>
      </c>
      <c r="D15" s="5">
        <v>1</v>
      </c>
      <c r="E15" s="5">
        <v>1</v>
      </c>
      <c r="F15" s="5">
        <v>1</v>
      </c>
      <c r="G15" s="5">
        <v>5</v>
      </c>
      <c r="I15" s="27" t="str">
        <f>A15</f>
        <v>Stu1</v>
      </c>
      <c r="J15" s="27" t="str">
        <f t="shared" ref="J15:M18" si="1">IFERROR(VLOOKUP($A15&amp;B$14,OriginalTable,4,FALSE)  &amp;"/" &amp; VLOOKUP($A15&amp;B$14,OriginalTable,5,FALSE),"")</f>
        <v>Math 141/0</v>
      </c>
      <c r="K15" s="27"/>
      <c r="L15" s="27"/>
      <c r="M15" s="27"/>
    </row>
    <row r="16" spans="1:13" x14ac:dyDescent="0.25">
      <c r="A16" s="4" t="s">
        <v>4</v>
      </c>
      <c r="B16" s="5">
        <v>1</v>
      </c>
      <c r="C16" s="5"/>
      <c r="D16" s="5">
        <v>1</v>
      </c>
      <c r="E16" s="5">
        <v>1</v>
      </c>
      <c r="F16" s="5">
        <v>1</v>
      </c>
      <c r="G16" s="5">
        <v>4</v>
      </c>
      <c r="I16" s="27" t="str">
        <f t="shared" ref="I16:I18" si="2">A16</f>
        <v>Stu2</v>
      </c>
      <c r="J16" s="27"/>
      <c r="K16" s="27"/>
      <c r="L16" s="27"/>
      <c r="M16" s="27"/>
    </row>
    <row r="17" spans="1:13" x14ac:dyDescent="0.25">
      <c r="A17" s="4" t="s">
        <v>5</v>
      </c>
      <c r="B17" s="5">
        <v>1</v>
      </c>
      <c r="C17" s="5"/>
      <c r="D17" s="5">
        <v>1</v>
      </c>
      <c r="E17" s="5">
        <v>1</v>
      </c>
      <c r="F17" s="5">
        <v>1</v>
      </c>
      <c r="G17" s="5">
        <v>4</v>
      </c>
      <c r="I17" s="27" t="str">
        <f t="shared" si="2"/>
        <v>Stu3</v>
      </c>
      <c r="J17" s="27"/>
      <c r="K17" s="27"/>
      <c r="L17" s="27"/>
      <c r="M17" s="27"/>
    </row>
    <row r="18" spans="1:13" x14ac:dyDescent="0.25">
      <c r="A18" s="4" t="s">
        <v>6</v>
      </c>
      <c r="B18" s="5">
        <v>1</v>
      </c>
      <c r="C18" s="5">
        <v>1</v>
      </c>
      <c r="D18" s="5"/>
      <c r="E18" s="5">
        <v>1</v>
      </c>
      <c r="F18" s="5">
        <v>1</v>
      </c>
      <c r="G18" s="5">
        <v>4</v>
      </c>
      <c r="I18" s="27" t="str">
        <f t="shared" si="2"/>
        <v>Stu4</v>
      </c>
      <c r="J18" s="27"/>
      <c r="K18" s="27"/>
      <c r="L18" s="27"/>
      <c r="M18" s="27"/>
    </row>
    <row r="19" spans="1:13" x14ac:dyDescent="0.25">
      <c r="A19" s="4" t="s">
        <v>68</v>
      </c>
      <c r="B19" s="5">
        <v>4</v>
      </c>
      <c r="C19" s="5">
        <v>2</v>
      </c>
      <c r="D19" s="5">
        <v>3</v>
      </c>
      <c r="E19" s="5">
        <v>4</v>
      </c>
      <c r="F19" s="5">
        <v>4</v>
      </c>
      <c r="G19" s="5">
        <v>17</v>
      </c>
    </row>
    <row r="20" spans="1:13" x14ac:dyDescent="0.25">
      <c r="I20" s="46" t="s">
        <v>95</v>
      </c>
      <c r="J20" s="46"/>
    </row>
    <row r="21" spans="1:13" x14ac:dyDescent="0.25">
      <c r="I21" s="30" t="s">
        <v>86</v>
      </c>
      <c r="J21" t="s">
        <v>89</v>
      </c>
    </row>
    <row r="22" spans="1:13" x14ac:dyDescent="0.25">
      <c r="I22" s="32" t="s">
        <v>90</v>
      </c>
      <c r="J22" t="s">
        <v>93</v>
      </c>
    </row>
    <row r="23" spans="1:13" x14ac:dyDescent="0.25">
      <c r="I23" t="s">
        <v>83</v>
      </c>
      <c r="J23" t="s">
        <v>82</v>
      </c>
    </row>
    <row r="24" spans="1:13" x14ac:dyDescent="0.25">
      <c r="I24" t="s">
        <v>85</v>
      </c>
      <c r="J24" t="s">
        <v>80</v>
      </c>
    </row>
    <row r="25" spans="1:13" x14ac:dyDescent="0.25">
      <c r="I25" t="s">
        <v>84</v>
      </c>
      <c r="J25" t="s">
        <v>81</v>
      </c>
    </row>
    <row r="26" spans="1:13" x14ac:dyDescent="0.25">
      <c r="I26" s="33" t="s">
        <v>91</v>
      </c>
      <c r="J26" t="s">
        <v>92</v>
      </c>
    </row>
  </sheetData>
  <mergeCells count="6">
    <mergeCell ref="A8:F8"/>
    <mergeCell ref="B9:F9"/>
    <mergeCell ref="B10:F10"/>
    <mergeCell ref="I10:M10"/>
    <mergeCell ref="I20:J20"/>
    <mergeCell ref="B11:F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7"/>
  <sheetViews>
    <sheetView workbookViewId="0"/>
  </sheetViews>
  <sheetFormatPr defaultRowHeight="15" x14ac:dyDescent="0.25"/>
  <cols>
    <col min="9" max="9" width="19.7109375" bestFit="1" customWidth="1"/>
    <col min="10" max="10" width="20.7109375" customWidth="1"/>
    <col min="11" max="11" width="12.28515625" bestFit="1" customWidth="1"/>
    <col min="12" max="12" width="11" bestFit="1" customWidth="1"/>
    <col min="13" max="13" width="13.85546875" bestFit="1" customWidth="1"/>
  </cols>
  <sheetData>
    <row r="4" spans="1:13" x14ac:dyDescent="0.25">
      <c r="J4" s="31"/>
    </row>
    <row r="7" spans="1:13" x14ac:dyDescent="0.25">
      <c r="A7" t="s">
        <v>74</v>
      </c>
    </row>
    <row r="8" spans="1:13" x14ac:dyDescent="0.25">
      <c r="A8" s="43" t="s">
        <v>69</v>
      </c>
      <c r="B8" s="43"/>
      <c r="C8" s="43"/>
      <c r="D8" s="43"/>
      <c r="E8" s="43"/>
      <c r="F8" s="43"/>
      <c r="I8" s="1" t="s">
        <v>96</v>
      </c>
    </row>
    <row r="9" spans="1:13" x14ac:dyDescent="0.25">
      <c r="B9" s="44" t="s">
        <v>70</v>
      </c>
      <c r="C9" s="44"/>
      <c r="D9" s="44"/>
      <c r="E9" s="44"/>
      <c r="F9" s="44"/>
    </row>
    <row r="10" spans="1:13" x14ac:dyDescent="0.25">
      <c r="B10" s="45" t="s">
        <v>71</v>
      </c>
      <c r="C10" s="45"/>
      <c r="D10" s="45"/>
      <c r="E10" s="45"/>
      <c r="F10" s="45"/>
      <c r="I10" s="43" t="s">
        <v>99</v>
      </c>
      <c r="J10" s="43"/>
      <c r="K10" s="43"/>
      <c r="L10" s="43"/>
      <c r="M10" s="43"/>
    </row>
    <row r="11" spans="1:13" x14ac:dyDescent="0.25">
      <c r="B11" s="45" t="s">
        <v>72</v>
      </c>
      <c r="C11" s="45"/>
      <c r="D11" s="45"/>
      <c r="E11" s="45"/>
      <c r="F11" s="45"/>
      <c r="I11" t="s">
        <v>105</v>
      </c>
    </row>
    <row r="12" spans="1:13" x14ac:dyDescent="0.25">
      <c r="I12" t="s">
        <v>106</v>
      </c>
    </row>
    <row r="13" spans="1:13" x14ac:dyDescent="0.25">
      <c r="A13" s="3" t="s">
        <v>29</v>
      </c>
      <c r="B13" s="3" t="s">
        <v>28</v>
      </c>
    </row>
    <row r="14" spans="1:13" x14ac:dyDescent="0.25">
      <c r="A14" s="3" t="s">
        <v>27</v>
      </c>
      <c r="B14" t="s">
        <v>30</v>
      </c>
      <c r="C14" t="s">
        <v>31</v>
      </c>
      <c r="D14" t="s">
        <v>32</v>
      </c>
      <c r="E14" t="s">
        <v>33</v>
      </c>
      <c r="F14" t="s">
        <v>34</v>
      </c>
      <c r="G14" t="s">
        <v>68</v>
      </c>
      <c r="I14" s="27"/>
      <c r="J14" s="27" t="str">
        <f>B14</f>
        <v>Q1</v>
      </c>
      <c r="K14" s="27" t="str">
        <f t="shared" ref="K14:M14" si="0">C14</f>
        <v>Q2</v>
      </c>
      <c r="L14" s="27" t="str">
        <f t="shared" si="0"/>
        <v>Q3</v>
      </c>
      <c r="M14" s="27" t="str">
        <f t="shared" si="0"/>
        <v>Q4</v>
      </c>
    </row>
    <row r="15" spans="1:13" ht="30" x14ac:dyDescent="0.25">
      <c r="A15" s="4" t="s">
        <v>3</v>
      </c>
      <c r="B15" s="5">
        <v>1</v>
      </c>
      <c r="C15" s="5">
        <v>1</v>
      </c>
      <c r="D15" s="5">
        <v>1</v>
      </c>
      <c r="E15" s="5">
        <v>1</v>
      </c>
      <c r="F15" s="5">
        <v>1</v>
      </c>
      <c r="G15" s="5">
        <v>5</v>
      </c>
      <c r="I15" s="27" t="str">
        <f>A15</f>
        <v>Stu1</v>
      </c>
      <c r="J15" s="37" t="str">
        <f t="shared" ref="J15:M18" si="1">IFERROR(VLOOKUP($A15&amp;B$14,OriginalTable,4,FALSE)  &amp;"/" &amp;CHAR(10) &amp; IFERROR( VLOOKUP($A15&amp;B$14,OriginalTable,5,FALSE),""),"")</f>
        <v>Math 141/
0</v>
      </c>
      <c r="K15" s="37" t="str">
        <f t="shared" si="1"/>
        <v>Art 122/
2</v>
      </c>
      <c r="L15" s="37" t="str">
        <f t="shared" si="1"/>
        <v>CMPSC/
1</v>
      </c>
      <c r="M15" s="37" t="str">
        <f t="shared" si="1"/>
        <v>BRDGE 115/
N</v>
      </c>
    </row>
    <row r="16" spans="1:13" ht="30" x14ac:dyDescent="0.25">
      <c r="A16" s="4" t="s">
        <v>4</v>
      </c>
      <c r="B16" s="5">
        <v>1</v>
      </c>
      <c r="C16" s="5"/>
      <c r="D16" s="5">
        <v>1</v>
      </c>
      <c r="E16" s="5">
        <v>1</v>
      </c>
      <c r="F16" s="5">
        <v>1</v>
      </c>
      <c r="G16" s="5">
        <v>4</v>
      </c>
      <c r="I16" s="27" t="str">
        <f t="shared" ref="I16:I18" si="2">A16</f>
        <v>Stu2</v>
      </c>
      <c r="J16" s="37" t="str">
        <f t="shared" si="1"/>
        <v>Engl 101/
4</v>
      </c>
      <c r="K16" s="37" t="str">
        <f t="shared" si="1"/>
        <v/>
      </c>
      <c r="L16" s="37" t="str">
        <f t="shared" si="1"/>
        <v>CS/
4</v>
      </c>
      <c r="M16" s="37" t="str">
        <f t="shared" si="1"/>
        <v>Soc 111/
3</v>
      </c>
    </row>
    <row r="17" spans="1:13" ht="30" x14ac:dyDescent="0.25">
      <c r="A17" s="4" t="s">
        <v>5</v>
      </c>
      <c r="B17" s="5">
        <v>1</v>
      </c>
      <c r="C17" s="5"/>
      <c r="D17" s="5">
        <v>1</v>
      </c>
      <c r="E17" s="5">
        <v>1</v>
      </c>
      <c r="F17" s="5">
        <v>1</v>
      </c>
      <c r="G17" s="5">
        <v>4</v>
      </c>
      <c r="I17" s="27" t="str">
        <f t="shared" si="2"/>
        <v>Stu3</v>
      </c>
      <c r="J17" s="37" t="str">
        <f t="shared" si="1"/>
        <v>Chem 121/
4</v>
      </c>
      <c r="K17" s="37" t="str">
        <f t="shared" si="1"/>
        <v/>
      </c>
      <c r="L17" s="37" t="str">
        <f t="shared" si="1"/>
        <v>ANTHR/
W</v>
      </c>
      <c r="M17" s="37" t="str">
        <f t="shared" si="1"/>
        <v>ESL 101/
1</v>
      </c>
    </row>
    <row r="18" spans="1:13" ht="30" x14ac:dyDescent="0.25">
      <c r="A18" s="4" t="s">
        <v>6</v>
      </c>
      <c r="B18" s="5">
        <v>1</v>
      </c>
      <c r="C18" s="5">
        <v>1</v>
      </c>
      <c r="D18" s="5"/>
      <c r="E18" s="5">
        <v>1</v>
      </c>
      <c r="F18" s="5">
        <v>1</v>
      </c>
      <c r="G18" s="5">
        <v>4</v>
      </c>
      <c r="I18" s="27" t="str">
        <f t="shared" si="2"/>
        <v>Stu4</v>
      </c>
      <c r="J18" s="37" t="str">
        <f t="shared" si="1"/>
        <v>Phys 101/
W</v>
      </c>
      <c r="K18" s="37" t="str">
        <f t="shared" si="1"/>
        <v>HORT 208/
4</v>
      </c>
      <c r="L18" s="37" t="str">
        <f t="shared" si="1"/>
        <v/>
      </c>
      <c r="M18" s="37" t="str">
        <f t="shared" si="1"/>
        <v>FRNCH 101/
2</v>
      </c>
    </row>
    <row r="19" spans="1:13" x14ac:dyDescent="0.25">
      <c r="A19" s="4" t="s">
        <v>68</v>
      </c>
      <c r="B19" s="5">
        <v>4</v>
      </c>
      <c r="C19" s="5">
        <v>2</v>
      </c>
      <c r="D19" s="5">
        <v>3</v>
      </c>
      <c r="E19" s="5">
        <v>4</v>
      </c>
      <c r="F19" s="5">
        <v>4</v>
      </c>
      <c r="G19" s="5">
        <v>17</v>
      </c>
    </row>
    <row r="20" spans="1:13" x14ac:dyDescent="0.25">
      <c r="I20" s="46" t="s">
        <v>95</v>
      </c>
      <c r="J20" s="46"/>
    </row>
    <row r="21" spans="1:13" x14ac:dyDescent="0.25">
      <c r="I21" s="30" t="s">
        <v>86</v>
      </c>
      <c r="J21" t="s">
        <v>89</v>
      </c>
    </row>
    <row r="22" spans="1:13" x14ac:dyDescent="0.25">
      <c r="I22" s="36" t="s">
        <v>90</v>
      </c>
      <c r="J22" t="s">
        <v>93</v>
      </c>
    </row>
    <row r="23" spans="1:13" x14ac:dyDescent="0.25">
      <c r="I23" s="35" t="s">
        <v>83</v>
      </c>
      <c r="J23" t="s">
        <v>82</v>
      </c>
    </row>
    <row r="24" spans="1:13" x14ac:dyDescent="0.25">
      <c r="I24" s="35" t="s">
        <v>85</v>
      </c>
      <c r="J24" t="s">
        <v>80</v>
      </c>
    </row>
    <row r="25" spans="1:13" x14ac:dyDescent="0.25">
      <c r="I25" s="34" t="s">
        <v>97</v>
      </c>
      <c r="J25" t="s">
        <v>98</v>
      </c>
    </row>
    <row r="26" spans="1:13" x14ac:dyDescent="0.25">
      <c r="I26" s="35" t="s">
        <v>84</v>
      </c>
      <c r="J26" t="s">
        <v>81</v>
      </c>
    </row>
    <row r="27" spans="1:13" x14ac:dyDescent="0.25">
      <c r="I27" s="35" t="s">
        <v>91</v>
      </c>
      <c r="J27" t="s">
        <v>92</v>
      </c>
    </row>
  </sheetData>
  <mergeCells count="6">
    <mergeCell ref="I20:J20"/>
    <mergeCell ref="A8:F8"/>
    <mergeCell ref="B9:F9"/>
    <mergeCell ref="B10:F10"/>
    <mergeCell ref="I10:M10"/>
    <mergeCell ref="B11:F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95AE1C488A7947A0181F86DCBDCF1E" ma:contentTypeVersion="1" ma:contentTypeDescription="Create a new document." ma:contentTypeScope="" ma:versionID="fa53169d7d50624435134151983304b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E82EBE8-9565-4D72-89FB-25517C15FD4B}"/>
</file>

<file path=customXml/itemProps2.xml><?xml version="1.0" encoding="utf-8"?>
<ds:datastoreItem xmlns:ds="http://schemas.openxmlformats.org/officeDocument/2006/customXml" ds:itemID="{CBAD9DE2-9EAD-4E74-9840-8367BEDD5894}"/>
</file>

<file path=customXml/itemProps3.xml><?xml version="1.0" encoding="utf-8"?>
<ds:datastoreItem xmlns:ds="http://schemas.openxmlformats.org/officeDocument/2006/customXml" ds:itemID="{E76E0F2B-8083-42B0-A18D-59508B0276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Normal</vt:lpstr>
      <vt:lpstr>PullingItAllTogether</vt:lpstr>
      <vt:lpstr>Step1</vt:lpstr>
      <vt:lpstr>Step2</vt:lpstr>
      <vt:lpstr>Step3.1</vt:lpstr>
      <vt:lpstr>Step3.2</vt:lpstr>
      <vt:lpstr>Step3.3</vt:lpstr>
      <vt:lpstr>Step3.4</vt:lpstr>
      <vt:lpstr>Step3.5</vt:lpstr>
      <vt:lpstr>Class</vt:lpstr>
      <vt:lpstr>Grade</vt:lpstr>
      <vt:lpstr>li_Class</vt:lpstr>
      <vt:lpstr>lu_FindStu</vt:lpstr>
      <vt:lpstr>OriginalTable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PAndVLookupWithChar10_2version2</dc:title>
  <dc:creator>Joseph Duggan</dc:creator>
  <cp:lastModifiedBy>Joseph Duggan</cp:lastModifiedBy>
  <dcterms:created xsi:type="dcterms:W3CDTF">2018-04-13T17:30:47Z</dcterms:created>
  <dcterms:modified xsi:type="dcterms:W3CDTF">2018-06-07T20:06:51Z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0x0101009F95AE1C488A7947A0181F86DCBDCF1E</vt:lpwstr>
  </property>
</Properties>
</file>